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C\Desktop\završno 2025\Obrasci_financijskih_izvjestaja_v_8.3.0\"/>
    </mc:Choice>
  </mc:AlternateContent>
  <bookViews>
    <workbookView xWindow="0" yWindow="0" windowWidth="28800" windowHeight="136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E321" i="9" s="1"/>
  <c r="B321" i="9" s="1"/>
  <c r="G321" i="9"/>
  <c r="F321" i="9"/>
  <c r="H320" i="9"/>
  <c r="G320" i="9"/>
  <c r="E320" i="9" s="1"/>
  <c r="B320" i="9" s="1"/>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M289" i="9"/>
  <c r="F289" i="9" s="1"/>
  <c r="B289" i="9" s="1"/>
  <c r="L289" i="9"/>
  <c r="E289" i="9"/>
  <c r="M288" i="9"/>
  <c r="L288" i="9"/>
  <c r="F288" i="9" s="1"/>
  <c r="B288" i="9" s="1"/>
  <c r="E288" i="9"/>
  <c r="M287" i="9"/>
  <c r="F287" i="9" s="1"/>
  <c r="B287" i="9" s="1"/>
  <c r="L287" i="9"/>
  <c r="E287" i="9"/>
  <c r="M286" i="9"/>
  <c r="L286" i="9"/>
  <c r="F286" i="9" s="1"/>
  <c r="E286" i="9"/>
  <c r="M285" i="9"/>
  <c r="L285" i="9"/>
  <c r="F285" i="9" s="1"/>
  <c r="B285" i="9" s="1"/>
  <c r="E285" i="9"/>
  <c r="M284" i="9"/>
  <c r="F284" i="9" s="1"/>
  <c r="B284" i="9" s="1"/>
  <c r="L284" i="9"/>
  <c r="E284" i="9"/>
  <c r="M283" i="9"/>
  <c r="L283" i="9"/>
  <c r="F283" i="9" s="1"/>
  <c r="E283" i="9"/>
  <c r="B283" i="9" s="1"/>
  <c r="M282" i="9"/>
  <c r="F282" i="9" s="1"/>
  <c r="B282" i="9" s="1"/>
  <c r="L282" i="9"/>
  <c r="E282" i="9"/>
  <c r="M281" i="9"/>
  <c r="L281" i="9"/>
  <c r="F281" i="9" s="1"/>
  <c r="E281" i="9"/>
  <c r="M280" i="9"/>
  <c r="F280" i="9" s="1"/>
  <c r="B280" i="9" s="1"/>
  <c r="L280" i="9"/>
  <c r="E280" i="9"/>
  <c r="M279" i="9"/>
  <c r="L279" i="9"/>
  <c r="F279" i="9" s="1"/>
  <c r="E279" i="9"/>
  <c r="B279" i="9" s="1"/>
  <c r="M278" i="9"/>
  <c r="F278" i="9" s="1"/>
  <c r="B278" i="9" s="1"/>
  <c r="L278" i="9"/>
  <c r="E278" i="9"/>
  <c r="M277" i="9"/>
  <c r="L277" i="9"/>
  <c r="F277" i="9" s="1"/>
  <c r="B277" i="9" s="1"/>
  <c r="E277" i="9"/>
  <c r="M276" i="9"/>
  <c r="L276" i="9"/>
  <c r="F276" i="9" s="1"/>
  <c r="B276" i="9" s="1"/>
  <c r="E276" i="9"/>
  <c r="M275" i="9"/>
  <c r="L275" i="9"/>
  <c r="F275" i="9"/>
  <c r="E275" i="9"/>
  <c r="B275" i="9" s="1"/>
  <c r="M274" i="9"/>
  <c r="L274" i="9"/>
  <c r="F274" i="9"/>
  <c r="E274" i="9"/>
  <c r="B274" i="9"/>
  <c r="M273" i="9"/>
  <c r="L273" i="9"/>
  <c r="F273" i="9" s="1"/>
  <c r="E273" i="9"/>
  <c r="M272" i="9"/>
  <c r="L272" i="9"/>
  <c r="F272" i="9"/>
  <c r="B272" i="9" s="1"/>
  <c r="E272" i="9"/>
  <c r="M271" i="9"/>
  <c r="L271" i="9"/>
  <c r="F271" i="9" s="1"/>
  <c r="E271" i="9"/>
  <c r="B271" i="9" s="1"/>
  <c r="M270" i="9"/>
  <c r="L270" i="9"/>
  <c r="F270" i="9" s="1"/>
  <c r="B270" i="9" s="1"/>
  <c r="E270" i="9"/>
  <c r="M269" i="9"/>
  <c r="L269" i="9"/>
  <c r="F269" i="9" s="1"/>
  <c r="E269" i="9"/>
  <c r="M268" i="9"/>
  <c r="L268" i="9"/>
  <c r="F268" i="9"/>
  <c r="B268" i="9" s="1"/>
  <c r="E268" i="9"/>
  <c r="M267" i="9"/>
  <c r="L267" i="9"/>
  <c r="F267" i="9" s="1"/>
  <c r="E267" i="9"/>
  <c r="M266" i="9"/>
  <c r="L266" i="9"/>
  <c r="F266" i="9" s="1"/>
  <c r="B266" i="9" s="1"/>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F258" i="9" s="1"/>
  <c r="B258" i="9" s="1"/>
  <c r="E258" i="9"/>
  <c r="M257" i="9"/>
  <c r="L257" i="9"/>
  <c r="F257" i="9" s="1"/>
  <c r="E257" i="9"/>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E251" i="9"/>
  <c r="M250" i="9"/>
  <c r="L250" i="9"/>
  <c r="F250" i="9" s="1"/>
  <c r="B250" i="9" s="1"/>
  <c r="E250" i="9"/>
  <c r="M249" i="9"/>
  <c r="L249" i="9"/>
  <c r="F249" i="9" s="1"/>
  <c r="E249" i="9"/>
  <c r="B249" i="9" s="1"/>
  <c r="M248" i="9"/>
  <c r="L248" i="9"/>
  <c r="F248" i="9"/>
  <c r="E248" i="9"/>
  <c r="B248" i="9" s="1"/>
  <c r="M247" i="9"/>
  <c r="L247" i="9"/>
  <c r="F247" i="9" s="1"/>
  <c r="B247" i="9" s="1"/>
  <c r="E247" i="9"/>
  <c r="M246" i="9"/>
  <c r="L246" i="9"/>
  <c r="F246" i="9" s="1"/>
  <c r="B246" i="9" s="1"/>
  <c r="E246" i="9"/>
  <c r="M245" i="9"/>
  <c r="L245" i="9"/>
  <c r="F245" i="9" s="1"/>
  <c r="E245" i="9"/>
  <c r="B245" i="9" s="1"/>
  <c r="M244" i="9"/>
  <c r="L244" i="9"/>
  <c r="F244" i="9"/>
  <c r="E244" i="9"/>
  <c r="M243" i="9"/>
  <c r="L243" i="9"/>
  <c r="E243" i="9"/>
  <c r="M242" i="9"/>
  <c r="L242" i="9"/>
  <c r="F242" i="9" s="1"/>
  <c r="B242" i="9" s="1"/>
  <c r="E242" i="9"/>
  <c r="M241" i="9"/>
  <c r="F241" i="9" s="1"/>
  <c r="L241" i="9"/>
  <c r="E241" i="9"/>
  <c r="B241" i="9" s="1"/>
  <c r="M240" i="9"/>
  <c r="L240" i="9"/>
  <c r="F240" i="9"/>
  <c r="E240" i="9"/>
  <c r="M239" i="9"/>
  <c r="L239" i="9"/>
  <c r="F239" i="9" s="1"/>
  <c r="B239" i="9" s="1"/>
  <c r="E239" i="9"/>
  <c r="M238" i="9"/>
  <c r="L238" i="9"/>
  <c r="E238" i="9"/>
  <c r="M237" i="9"/>
  <c r="L237" i="9"/>
  <c r="E237" i="9"/>
  <c r="M236" i="9"/>
  <c r="L236" i="9"/>
  <c r="E236" i="9"/>
  <c r="M235" i="9"/>
  <c r="L235" i="9"/>
  <c r="F235" i="9" s="1"/>
  <c r="B235" i="9" s="1"/>
  <c r="E235" i="9"/>
  <c r="M234" i="9"/>
  <c r="L234" i="9"/>
  <c r="F234" i="9" s="1"/>
  <c r="B234" i="9" s="1"/>
  <c r="E234" i="9"/>
  <c r="M233" i="9"/>
  <c r="L233" i="9"/>
  <c r="F233" i="9" s="1"/>
  <c r="E233" i="9"/>
  <c r="B233" i="9" s="1"/>
  <c r="M232" i="9"/>
  <c r="L232" i="9"/>
  <c r="F232" i="9"/>
  <c r="E232" i="9"/>
  <c r="B232" i="9" s="1"/>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E101" i="9" s="1"/>
  <c r="B101" i="9" s="1"/>
  <c r="G101" i="9"/>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E95" i="9" s="1"/>
  <c r="B95" i="9" s="1"/>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F86" i="9"/>
  <c r="E86" i="9"/>
  <c r="B86" i="9" s="1"/>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G53" i="9"/>
  <c r="F53" i="9"/>
  <c r="H52" i="9"/>
  <c r="G52" i="9"/>
  <c r="F52" i="9"/>
  <c r="H51" i="9"/>
  <c r="G51" i="9"/>
  <c r="F51" i="9"/>
  <c r="H50" i="9"/>
  <c r="G50" i="9"/>
  <c r="F50" i="9"/>
  <c r="E50" i="9"/>
  <c r="B50" i="9" s="1"/>
  <c r="H49" i="9"/>
  <c r="E49" i="9" s="1"/>
  <c r="B49" i="9" s="1"/>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E26" i="9" s="1"/>
  <c r="B26" i="9" s="1"/>
  <c r="F26" i="9"/>
  <c r="H25" i="9"/>
  <c r="G25" i="9"/>
  <c r="E25" i="9" s="1"/>
  <c r="B25" i="9" s="1"/>
  <c r="F25" i="9"/>
  <c r="F24" i="9"/>
  <c r="F4" i="9"/>
  <c r="O3" i="9"/>
  <c r="G296" i="9" s="1"/>
  <c r="E296" i="9" s="1"/>
  <c r="B296" i="9" s="1"/>
  <c r="I3" i="9"/>
  <c r="H3" i="9"/>
  <c r="G3" i="9"/>
  <c r="D104" i="8"/>
  <c r="I41" i="3" s="1"/>
  <c r="D97" i="8"/>
  <c r="D92" i="8"/>
  <c r="D87" i="8"/>
  <c r="D82" i="8"/>
  <c r="D77" i="8"/>
  <c r="D72" i="8"/>
  <c r="D67" i="8"/>
  <c r="D62" i="8"/>
  <c r="D57" i="8"/>
  <c r="D51" i="8" s="1"/>
  <c r="D52" i="8"/>
  <c r="D46" i="8"/>
  <c r="D37" i="8"/>
  <c r="D27" i="8"/>
  <c r="D25" i="8" s="1"/>
  <c r="C1602" i="1" s="1"/>
  <c r="G1602" i="1" s="1"/>
  <c r="D18" i="8"/>
  <c r="D8" i="8"/>
  <c r="D6" i="8" s="1"/>
  <c r="C1583" i="1" s="1"/>
  <c r="H1583" i="1" s="1"/>
  <c r="E44" i="7"/>
  <c r="D44" i="7"/>
  <c r="E39" i="7"/>
  <c r="D39" i="7"/>
  <c r="D38" i="7" s="1"/>
  <c r="E38" i="7"/>
  <c r="E30" i="7"/>
  <c r="D30" i="7"/>
  <c r="D22" i="7" s="1"/>
  <c r="D5"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F256" i="5"/>
  <c r="E256" i="5"/>
  <c r="D1260" i="1"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E640"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30" i="4" s="1"/>
  <c r="E428" i="4"/>
  <c r="D428" i="4"/>
  <c r="F428" i="4" s="1"/>
  <c r="F427" i="4"/>
  <c r="E427" i="4"/>
  <c r="E648" i="4" s="1"/>
  <c r="D427" i="4"/>
  <c r="D648" i="4" s="1"/>
  <c r="E426" i="4"/>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F309" i="4"/>
  <c r="D309" i="4"/>
  <c r="D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3" i="4" s="1"/>
  <c r="E273" i="4"/>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E129" i="4"/>
  <c r="D129" i="4"/>
  <c r="F129" i="4" s="1"/>
  <c r="F128" i="4"/>
  <c r="F127" i="4"/>
  <c r="E126" i="4"/>
  <c r="E125" i="4" s="1"/>
  <c r="D121" i="1" s="1"/>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H1682" i="1"/>
  <c r="C1682" i="1"/>
  <c r="G1682" i="1" s="1"/>
  <c r="C1680" i="1"/>
  <c r="C1679" i="1"/>
  <c r="H1679" i="1" s="1"/>
  <c r="H1678" i="1"/>
  <c r="C1678" i="1"/>
  <c r="G1678" i="1" s="1"/>
  <c r="H1677" i="1"/>
  <c r="G1677" i="1"/>
  <c r="C1677" i="1"/>
  <c r="C1676" i="1"/>
  <c r="C1675" i="1"/>
  <c r="H1675" i="1" s="1"/>
  <c r="H1674" i="1"/>
  <c r="C1674" i="1"/>
  <c r="G1674" i="1" s="1"/>
  <c r="C1673" i="1"/>
  <c r="H1673" i="1" s="1"/>
  <c r="C1672" i="1"/>
  <c r="C1671" i="1"/>
  <c r="H1671" i="1" s="1"/>
  <c r="H1670" i="1"/>
  <c r="C1670" i="1"/>
  <c r="G1670" i="1" s="1"/>
  <c r="H1669" i="1"/>
  <c r="C1669" i="1"/>
  <c r="G1669" i="1" s="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3" i="1"/>
  <c r="G1633" i="1"/>
  <c r="C1633" i="1"/>
  <c r="C1632" i="1"/>
  <c r="C1631" i="1"/>
  <c r="H1631" i="1" s="1"/>
  <c r="H1630" i="1"/>
  <c r="C1630" i="1"/>
  <c r="G1630" i="1" s="1"/>
  <c r="H1629" i="1"/>
  <c r="G1629" i="1"/>
  <c r="C1629" i="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H1613" i="1"/>
  <c r="C1613" i="1"/>
  <c r="G1613" i="1" s="1"/>
  <c r="C1612" i="1"/>
  <c r="C1611" i="1"/>
  <c r="H1611" i="1" s="1"/>
  <c r="C1610" i="1"/>
  <c r="G1610" i="1" s="1"/>
  <c r="H1609" i="1"/>
  <c r="G1609" i="1"/>
  <c r="C1609" i="1"/>
  <c r="C1608" i="1"/>
  <c r="C1607" i="1"/>
  <c r="H1607" i="1" s="1"/>
  <c r="C1606" i="1"/>
  <c r="G1606" i="1" s="1"/>
  <c r="H1605" i="1"/>
  <c r="C1605" i="1"/>
  <c r="G1605" i="1" s="1"/>
  <c r="C1604" i="1"/>
  <c r="C1603" i="1"/>
  <c r="H1603" i="1" s="1"/>
  <c r="G1601" i="1"/>
  <c r="C1601" i="1"/>
  <c r="H1601" i="1" s="1"/>
  <c r="C1600" i="1"/>
  <c r="C1599" i="1"/>
  <c r="H1599" i="1" s="1"/>
  <c r="H1598" i="1"/>
  <c r="C1598" i="1"/>
  <c r="G1598" i="1" s="1"/>
  <c r="H1597" i="1"/>
  <c r="G1597" i="1"/>
  <c r="C1597" i="1"/>
  <c r="C1596" i="1"/>
  <c r="C1595" i="1"/>
  <c r="H1595" i="1" s="1"/>
  <c r="C1594" i="1"/>
  <c r="G1594" i="1" s="1"/>
  <c r="H1593" i="1"/>
  <c r="C1593" i="1"/>
  <c r="G1593" i="1" s="1"/>
  <c r="C1592" i="1"/>
  <c r="C1591" i="1"/>
  <c r="H1591" i="1" s="1"/>
  <c r="H1590" i="1"/>
  <c r="C1590" i="1"/>
  <c r="G1590" i="1" s="1"/>
  <c r="H1589" i="1"/>
  <c r="G1589" i="1"/>
  <c r="C1589" i="1"/>
  <c r="C1588" i="1"/>
  <c r="C1587" i="1"/>
  <c r="H1587" i="1" s="1"/>
  <c r="C1586" i="1"/>
  <c r="G1586" i="1" s="1"/>
  <c r="C1584" i="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D1546" i="1"/>
  <c r="G1546" i="1" s="1"/>
  <c r="C1546" i="1"/>
  <c r="H1546" i="1" s="1"/>
  <c r="H1545" i="1"/>
  <c r="D1545" i="1"/>
  <c r="C1545" i="1"/>
  <c r="G1545" i="1" s="1"/>
  <c r="D1544" i="1"/>
  <c r="C1544" i="1"/>
  <c r="H1543" i="1"/>
  <c r="D1543" i="1"/>
  <c r="C1543" i="1"/>
  <c r="G1543" i="1" s="1"/>
  <c r="I1543" i="1" s="1"/>
  <c r="D1542" i="1"/>
  <c r="G1542" i="1" s="1"/>
  <c r="C1542" i="1"/>
  <c r="H1542" i="1" s="1"/>
  <c r="D1541" i="1"/>
  <c r="C1541" i="1"/>
  <c r="G1541" i="1" s="1"/>
  <c r="D1540" i="1"/>
  <c r="C1540" i="1"/>
  <c r="C1539"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H1512" i="1"/>
  <c r="D1512" i="1"/>
  <c r="C1512" i="1"/>
  <c r="G1512" i="1" s="1"/>
  <c r="D1511" i="1"/>
  <c r="H1511" i="1" s="1"/>
  <c r="C1511" i="1"/>
  <c r="G1511" i="1" s="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G1484" i="1"/>
  <c r="D1484" i="1"/>
  <c r="C1484" i="1"/>
  <c r="H1483" i="1"/>
  <c r="D1483" i="1"/>
  <c r="G1483" i="1" s="1"/>
  <c r="C1483" i="1"/>
  <c r="H1482" i="1"/>
  <c r="D1482" i="1"/>
  <c r="G1482" i="1" s="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G1399" i="1"/>
  <c r="D1399" i="1"/>
  <c r="C1399" i="1"/>
  <c r="H1399" i="1" s="1"/>
  <c r="D1398" i="1"/>
  <c r="C1398" i="1"/>
  <c r="H1398" i="1" s="1"/>
  <c r="D1397" i="1"/>
  <c r="C1397" i="1"/>
  <c r="H1397" i="1" s="1"/>
  <c r="D1396" i="1"/>
  <c r="C1396" i="1"/>
  <c r="H1396" i="1" s="1"/>
  <c r="D1395" i="1"/>
  <c r="C1395" i="1"/>
  <c r="H1395" i="1" s="1"/>
  <c r="D1394" i="1"/>
  <c r="H1394" i="1" s="1"/>
  <c r="C1394" i="1"/>
  <c r="D1393" i="1"/>
  <c r="C1393" i="1"/>
  <c r="D1392" i="1"/>
  <c r="C1392" i="1"/>
  <c r="D1391" i="1"/>
  <c r="C1391" i="1"/>
  <c r="H1391" i="1" s="1"/>
  <c r="G1390" i="1"/>
  <c r="D1390" i="1"/>
  <c r="C1390" i="1"/>
  <c r="H1390" i="1" s="1"/>
  <c r="D1389" i="1"/>
  <c r="C1389" i="1"/>
  <c r="H1389" i="1" s="1"/>
  <c r="D1388" i="1"/>
  <c r="C1388" i="1"/>
  <c r="H1388" i="1" s="1"/>
  <c r="D1387" i="1"/>
  <c r="G1387" i="1" s="1"/>
  <c r="C1387" i="1"/>
  <c r="H1386" i="1"/>
  <c r="D1386" i="1"/>
  <c r="C1386" i="1"/>
  <c r="G1386" i="1" s="1"/>
  <c r="D1385" i="1"/>
  <c r="C1385" i="1"/>
  <c r="H1385" i="1" s="1"/>
  <c r="D1384" i="1"/>
  <c r="C1384" i="1"/>
  <c r="H1384" i="1" s="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C1341" i="1"/>
  <c r="H1341" i="1" s="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D1305" i="1"/>
  <c r="G1305" i="1" s="1"/>
  <c r="C1305" i="1"/>
  <c r="H1304" i="1"/>
  <c r="G1304" i="1"/>
  <c r="D1304" i="1"/>
  <c r="C1304" i="1"/>
  <c r="H1303" i="1"/>
  <c r="G1303" i="1"/>
  <c r="D1303" i="1"/>
  <c r="C1303" i="1"/>
  <c r="D1302" i="1"/>
  <c r="H1302" i="1" s="1"/>
  <c r="C1302" i="1"/>
  <c r="D1301" i="1"/>
  <c r="H1301" i="1" s="1"/>
  <c r="C1301" i="1"/>
  <c r="D1300" i="1"/>
  <c r="H1300" i="1" s="1"/>
  <c r="C1300" i="1"/>
  <c r="D1299" i="1"/>
  <c r="C1299" i="1"/>
  <c r="H1298" i="1"/>
  <c r="D1298" i="1"/>
  <c r="G1298" i="1" s="1"/>
  <c r="C1298" i="1"/>
  <c r="H1297" i="1"/>
  <c r="D1297" i="1"/>
  <c r="G1297" i="1" s="1"/>
  <c r="C1297" i="1"/>
  <c r="H1296" i="1"/>
  <c r="D1296" i="1"/>
  <c r="C1296" i="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D1286" i="1"/>
  <c r="G1286" i="1" s="1"/>
  <c r="C1286" i="1"/>
  <c r="H1286" i="1" s="1"/>
  <c r="G1285" i="1"/>
  <c r="D1285" i="1"/>
  <c r="C1285" i="1"/>
  <c r="H1285" i="1" s="1"/>
  <c r="D1284" i="1"/>
  <c r="G1284" i="1" s="1"/>
  <c r="C1284" i="1"/>
  <c r="D1283" i="1"/>
  <c r="G1283" i="1" s="1"/>
  <c r="C1283" i="1"/>
  <c r="H1283" i="1" s="1"/>
  <c r="D1282" i="1"/>
  <c r="G1282" i="1" s="1"/>
  <c r="C1282" i="1"/>
  <c r="H1282" i="1" s="1"/>
  <c r="D1281" i="1"/>
  <c r="D1280" i="1"/>
  <c r="C1280" i="1"/>
  <c r="H1280" i="1" s="1"/>
  <c r="D1279" i="1"/>
  <c r="C1279" i="1"/>
  <c r="H1279" i="1" s="1"/>
  <c r="D1278" i="1"/>
  <c r="D1277" i="1"/>
  <c r="C1277" i="1"/>
  <c r="H1277" i="1" s="1"/>
  <c r="D1276" i="1"/>
  <c r="C1276" i="1"/>
  <c r="D1275" i="1"/>
  <c r="C1275" i="1"/>
  <c r="H1275" i="1" s="1"/>
  <c r="H1274" i="1"/>
  <c r="D1274" i="1"/>
  <c r="C1274" i="1"/>
  <c r="D1273" i="1"/>
  <c r="C1273" i="1"/>
  <c r="H1273" i="1" s="1"/>
  <c r="D1272" i="1"/>
  <c r="C1272" i="1"/>
  <c r="H1272" i="1" s="1"/>
  <c r="D1271" i="1"/>
  <c r="C1271" i="1"/>
  <c r="H1271" i="1" s="1"/>
  <c r="D1270" i="1"/>
  <c r="C1270" i="1"/>
  <c r="H1270" i="1" s="1"/>
  <c r="D1269" i="1"/>
  <c r="C1269" i="1"/>
  <c r="H1269" i="1" s="1"/>
  <c r="C1268" i="1"/>
  <c r="H1267" i="1"/>
  <c r="D1267" i="1"/>
  <c r="G1267" i="1" s="1"/>
  <c r="C1267" i="1"/>
  <c r="D1266" i="1"/>
  <c r="G1266" i="1" s="1"/>
  <c r="C1266" i="1"/>
  <c r="H1265" i="1"/>
  <c r="D1265" i="1"/>
  <c r="G1265" i="1" s="1"/>
  <c r="C1265" i="1"/>
  <c r="C1264" i="1"/>
  <c r="H1263" i="1"/>
  <c r="D1263" i="1"/>
  <c r="G1263" i="1" s="1"/>
  <c r="C1263" i="1"/>
  <c r="H1262" i="1"/>
  <c r="D1262" i="1"/>
  <c r="G1262" i="1" s="1"/>
  <c r="C1262" i="1"/>
  <c r="H1261" i="1"/>
  <c r="D1261" i="1"/>
  <c r="G1261" i="1" s="1"/>
  <c r="C1261" i="1"/>
  <c r="C1260" i="1"/>
  <c r="C1259" i="1"/>
  <c r="D1258" i="1"/>
  <c r="H1258" i="1" s="1"/>
  <c r="C1258" i="1"/>
  <c r="D1257" i="1"/>
  <c r="H1257" i="1" s="1"/>
  <c r="C1257" i="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G1183" i="1"/>
  <c r="D1183" i="1"/>
  <c r="H1183" i="1" s="1"/>
  <c r="C1183" i="1"/>
  <c r="D1182" i="1"/>
  <c r="H1179" i="1"/>
  <c r="G1179" i="1"/>
  <c r="D1179" i="1"/>
  <c r="C1179" i="1"/>
  <c r="H1178" i="1"/>
  <c r="G1178" i="1"/>
  <c r="D1178" i="1"/>
  <c r="C1178" i="1"/>
  <c r="D1177" i="1"/>
  <c r="H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G1092" i="1"/>
  <c r="D1092" i="1"/>
  <c r="H1092" i="1" s="1"/>
  <c r="C1092" i="1"/>
  <c r="H1091" i="1"/>
  <c r="D1091" i="1"/>
  <c r="G1091" i="1" s="1"/>
  <c r="C1091" i="1"/>
  <c r="G1090" i="1"/>
  <c r="D1090" i="1"/>
  <c r="H1090" i="1" s="1"/>
  <c r="C1090" i="1"/>
  <c r="G1089" i="1"/>
  <c r="D1089" i="1"/>
  <c r="H1089" i="1" s="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D1079" i="1"/>
  <c r="G1079" i="1" s="1"/>
  <c r="C1079" i="1"/>
  <c r="H1078" i="1"/>
  <c r="D1078" i="1"/>
  <c r="G1078" i="1" s="1"/>
  <c r="C1078" i="1"/>
  <c r="G1077" i="1"/>
  <c r="D1077" i="1"/>
  <c r="H1077" i="1" s="1"/>
  <c r="C1077"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G1053" i="1"/>
  <c r="D1053" i="1"/>
  <c r="H1053" i="1" s="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G1041"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H1031" i="1"/>
  <c r="G1031" i="1"/>
  <c r="D1031" i="1"/>
  <c r="C1031" i="1"/>
  <c r="G1030" i="1"/>
  <c r="D1030" i="1"/>
  <c r="H1030" i="1" s="1"/>
  <c r="C1030" i="1"/>
  <c r="G1029" i="1"/>
  <c r="D1029" i="1"/>
  <c r="H1029" i="1" s="1"/>
  <c r="C1029" i="1"/>
  <c r="H1028" i="1"/>
  <c r="G1028" i="1"/>
  <c r="D1028" i="1"/>
  <c r="C1028" i="1"/>
  <c r="H1027" i="1"/>
  <c r="G1027" i="1"/>
  <c r="D1027" i="1"/>
  <c r="C1027" i="1"/>
  <c r="H1026" i="1"/>
  <c r="G1026" i="1"/>
  <c r="D1026" i="1"/>
  <c r="C1026" i="1"/>
  <c r="D1025" i="1"/>
  <c r="H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H648" i="1" s="1"/>
  <c r="H647" i="1"/>
  <c r="G647" i="1"/>
  <c r="D647" i="1"/>
  <c r="C647" i="1"/>
  <c r="H646" i="1"/>
  <c r="G646" i="1"/>
  <c r="D646" i="1"/>
  <c r="C646" i="1"/>
  <c r="H645" i="1"/>
  <c r="D645" i="1"/>
  <c r="G645" i="1" s="1"/>
  <c r="C645" i="1"/>
  <c r="D642" i="1"/>
  <c r="H642" i="1" s="1"/>
  <c r="C642" i="1"/>
  <c r="H636" i="1"/>
  <c r="D636" i="1"/>
  <c r="C636" i="1"/>
  <c r="G636" i="1" s="1"/>
  <c r="D635" i="1"/>
  <c r="H635" i="1" s="1"/>
  <c r="C635" i="1"/>
  <c r="D634" i="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G623" i="1"/>
  <c r="D623" i="1"/>
  <c r="C623" i="1"/>
  <c r="H623" i="1" s="1"/>
  <c r="D622" i="1"/>
  <c r="C622" i="1"/>
  <c r="H622" i="1" s="1"/>
  <c r="D621" i="1"/>
  <c r="C621" i="1"/>
  <c r="H621" i="1" s="1"/>
  <c r="G620" i="1"/>
  <c r="D620" i="1"/>
  <c r="C620" i="1"/>
  <c r="H620" i="1" s="1"/>
  <c r="G619" i="1"/>
  <c r="D619" i="1"/>
  <c r="C619" i="1"/>
  <c r="H619" i="1" s="1"/>
  <c r="D618" i="1"/>
  <c r="C618" i="1"/>
  <c r="H618" i="1" s="1"/>
  <c r="D617" i="1"/>
  <c r="C617" i="1"/>
  <c r="H617" i="1" s="1"/>
  <c r="G616" i="1"/>
  <c r="D616" i="1"/>
  <c r="C616" i="1"/>
  <c r="H616" i="1" s="1"/>
  <c r="G615" i="1"/>
  <c r="D615" i="1"/>
  <c r="C615" i="1"/>
  <c r="H615" i="1" s="1"/>
  <c r="D614" i="1"/>
  <c r="C614" i="1"/>
  <c r="H614" i="1" s="1"/>
  <c r="D613" i="1"/>
  <c r="C613" i="1"/>
  <c r="H613" i="1" s="1"/>
  <c r="G612" i="1"/>
  <c r="D612" i="1"/>
  <c r="C612" i="1"/>
  <c r="H612" i="1" s="1"/>
  <c r="G611" i="1"/>
  <c r="D611" i="1"/>
  <c r="C611" i="1"/>
  <c r="H611" i="1" s="1"/>
  <c r="D610" i="1"/>
  <c r="C610" i="1"/>
  <c r="H610" i="1" s="1"/>
  <c r="D609" i="1"/>
  <c r="C609" i="1"/>
  <c r="H609" i="1" s="1"/>
  <c r="G608" i="1"/>
  <c r="D608" i="1"/>
  <c r="C608" i="1"/>
  <c r="H608" i="1" s="1"/>
  <c r="G607" i="1"/>
  <c r="D607" i="1"/>
  <c r="C607" i="1"/>
  <c r="H607" i="1" s="1"/>
  <c r="D606" i="1"/>
  <c r="C606" i="1"/>
  <c r="H606" i="1" s="1"/>
  <c r="D605" i="1"/>
  <c r="C605" i="1"/>
  <c r="H605" i="1" s="1"/>
  <c r="G604" i="1"/>
  <c r="D604" i="1"/>
  <c r="C604" i="1"/>
  <c r="H604" i="1" s="1"/>
  <c r="G603" i="1"/>
  <c r="D603" i="1"/>
  <c r="C603" i="1"/>
  <c r="H603" i="1" s="1"/>
  <c r="D602" i="1"/>
  <c r="C602" i="1"/>
  <c r="H602" i="1" s="1"/>
  <c r="D601" i="1"/>
  <c r="C601" i="1"/>
  <c r="H601" i="1" s="1"/>
  <c r="G600" i="1"/>
  <c r="D600" i="1"/>
  <c r="C600" i="1"/>
  <c r="H600" i="1" s="1"/>
  <c r="G599" i="1"/>
  <c r="D599" i="1"/>
  <c r="C599" i="1"/>
  <c r="H599" i="1" s="1"/>
  <c r="D598" i="1"/>
  <c r="C598" i="1"/>
  <c r="H598" i="1" s="1"/>
  <c r="D597" i="1"/>
  <c r="C597" i="1"/>
  <c r="H597" i="1" s="1"/>
  <c r="G596" i="1"/>
  <c r="D596" i="1"/>
  <c r="C596" i="1"/>
  <c r="H596" i="1" s="1"/>
  <c r="G595" i="1"/>
  <c r="D595" i="1"/>
  <c r="C595" i="1"/>
  <c r="H595" i="1" s="1"/>
  <c r="D594" i="1"/>
  <c r="C594" i="1"/>
  <c r="H594" i="1" s="1"/>
  <c r="D593" i="1"/>
  <c r="C593" i="1"/>
  <c r="H593" i="1" s="1"/>
  <c r="G592" i="1"/>
  <c r="D592" i="1"/>
  <c r="C592" i="1"/>
  <c r="H592" i="1" s="1"/>
  <c r="G591" i="1"/>
  <c r="D591" i="1"/>
  <c r="C591" i="1"/>
  <c r="H591" i="1" s="1"/>
  <c r="D590" i="1"/>
  <c r="C590" i="1"/>
  <c r="H590" i="1" s="1"/>
  <c r="D589" i="1"/>
  <c r="C589" i="1"/>
  <c r="H589" i="1" s="1"/>
  <c r="G588" i="1"/>
  <c r="D588" i="1"/>
  <c r="C588" i="1"/>
  <c r="H588" i="1" s="1"/>
  <c r="G587" i="1"/>
  <c r="D587" i="1"/>
  <c r="C587" i="1"/>
  <c r="H587"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8" i="1"/>
  <c r="D577" i="1"/>
  <c r="C577" i="1"/>
  <c r="H577" i="1" s="1"/>
  <c r="G576" i="1"/>
  <c r="D576" i="1"/>
  <c r="C576" i="1"/>
  <c r="H576" i="1" s="1"/>
  <c r="G575" i="1"/>
  <c r="D575" i="1"/>
  <c r="C575" i="1"/>
  <c r="H575" i="1" s="1"/>
  <c r="D574" i="1"/>
  <c r="C574" i="1"/>
  <c r="H574" i="1" s="1"/>
  <c r="D573" i="1"/>
  <c r="C573" i="1"/>
  <c r="H573" i="1" s="1"/>
  <c r="G572" i="1"/>
  <c r="D572" i="1"/>
  <c r="C572" i="1"/>
  <c r="H572" i="1" s="1"/>
  <c r="G571" i="1"/>
  <c r="D571" i="1"/>
  <c r="C571" i="1"/>
  <c r="H571" i="1" s="1"/>
  <c r="D570" i="1"/>
  <c r="C570" i="1"/>
  <c r="H570" i="1" s="1"/>
  <c r="D569" i="1"/>
  <c r="C569" i="1"/>
  <c r="H569" i="1" s="1"/>
  <c r="G568" i="1"/>
  <c r="D568" i="1"/>
  <c r="C568" i="1"/>
  <c r="H568" i="1" s="1"/>
  <c r="G567" i="1"/>
  <c r="D567" i="1"/>
  <c r="C567" i="1"/>
  <c r="H567" i="1" s="1"/>
  <c r="D566" i="1"/>
  <c r="C566" i="1"/>
  <c r="H566" i="1" s="1"/>
  <c r="D565" i="1"/>
  <c r="C565" i="1"/>
  <c r="H565" i="1" s="1"/>
  <c r="G564" i="1"/>
  <c r="D564" i="1"/>
  <c r="C564" i="1"/>
  <c r="H564" i="1" s="1"/>
  <c r="G563" i="1"/>
  <c r="D563" i="1"/>
  <c r="C563" i="1"/>
  <c r="H563" i="1" s="1"/>
  <c r="D562" i="1"/>
  <c r="C562" i="1"/>
  <c r="H562" i="1" s="1"/>
  <c r="D561" i="1"/>
  <c r="C561" i="1"/>
  <c r="H561" i="1" s="1"/>
  <c r="G560" i="1"/>
  <c r="D560" i="1"/>
  <c r="C560" i="1"/>
  <c r="H560" i="1" s="1"/>
  <c r="G559" i="1"/>
  <c r="D559" i="1"/>
  <c r="C559" i="1"/>
  <c r="H559" i="1" s="1"/>
  <c r="D558" i="1"/>
  <c r="C558" i="1"/>
  <c r="H558" i="1" s="1"/>
  <c r="D557" i="1"/>
  <c r="C557" i="1"/>
  <c r="H557" i="1" s="1"/>
  <c r="G556" i="1"/>
  <c r="D556" i="1"/>
  <c r="C556" i="1"/>
  <c r="H556" i="1" s="1"/>
  <c r="G555" i="1"/>
  <c r="D555" i="1"/>
  <c r="C555" i="1"/>
  <c r="H555" i="1" s="1"/>
  <c r="D554" i="1"/>
  <c r="C554" i="1"/>
  <c r="H554" i="1" s="1"/>
  <c r="D553" i="1"/>
  <c r="C553" i="1"/>
  <c r="H553" i="1" s="1"/>
  <c r="G552" i="1"/>
  <c r="D552" i="1"/>
  <c r="C552" i="1"/>
  <c r="H552" i="1" s="1"/>
  <c r="G551" i="1"/>
  <c r="D551" i="1"/>
  <c r="C551" i="1"/>
  <c r="H551" i="1" s="1"/>
  <c r="D550" i="1"/>
  <c r="C550" i="1"/>
  <c r="H550" i="1" s="1"/>
  <c r="D549" i="1"/>
  <c r="C549" i="1"/>
  <c r="H549" i="1" s="1"/>
  <c r="G548" i="1"/>
  <c r="D548" i="1"/>
  <c r="C548" i="1"/>
  <c r="H548" i="1" s="1"/>
  <c r="G547" i="1"/>
  <c r="D547" i="1"/>
  <c r="C547" i="1"/>
  <c r="H547" i="1" s="1"/>
  <c r="D546" i="1"/>
  <c r="C546" i="1"/>
  <c r="H546" i="1" s="1"/>
  <c r="D545" i="1"/>
  <c r="C545" i="1"/>
  <c r="H545" i="1" s="1"/>
  <c r="G544" i="1"/>
  <c r="D544" i="1"/>
  <c r="C544" i="1"/>
  <c r="H544" i="1" s="1"/>
  <c r="G543" i="1"/>
  <c r="D543" i="1"/>
  <c r="C543" i="1"/>
  <c r="H543" i="1" s="1"/>
  <c r="D542" i="1"/>
  <c r="C542" i="1"/>
  <c r="H542" i="1" s="1"/>
  <c r="D541" i="1"/>
  <c r="C541" i="1"/>
  <c r="H541" i="1" s="1"/>
  <c r="G540" i="1"/>
  <c r="D540" i="1"/>
  <c r="C540" i="1"/>
  <c r="H540" i="1" s="1"/>
  <c r="G539" i="1"/>
  <c r="D539" i="1"/>
  <c r="C539" i="1"/>
  <c r="H539" i="1" s="1"/>
  <c r="D538" i="1"/>
  <c r="C538" i="1"/>
  <c r="H538" i="1" s="1"/>
  <c r="D537" i="1"/>
  <c r="C537" i="1"/>
  <c r="H537" i="1" s="1"/>
  <c r="G536" i="1"/>
  <c r="D536" i="1"/>
  <c r="C536" i="1"/>
  <c r="H536" i="1" s="1"/>
  <c r="G535" i="1"/>
  <c r="D535" i="1"/>
  <c r="C535" i="1"/>
  <c r="H535" i="1" s="1"/>
  <c r="D534" i="1"/>
  <c r="C534" i="1"/>
  <c r="H534" i="1" s="1"/>
  <c r="D533" i="1"/>
  <c r="C533" i="1"/>
  <c r="H533" i="1" s="1"/>
  <c r="G532" i="1"/>
  <c r="D532" i="1"/>
  <c r="C532" i="1"/>
  <c r="H532" i="1" s="1"/>
  <c r="G531" i="1"/>
  <c r="D531" i="1"/>
  <c r="C531" i="1"/>
  <c r="H531" i="1" s="1"/>
  <c r="D530" i="1"/>
  <c r="C530" i="1"/>
  <c r="H530" i="1" s="1"/>
  <c r="D529" i="1"/>
  <c r="G528" i="1"/>
  <c r="D528" i="1"/>
  <c r="C528" i="1"/>
  <c r="H528" i="1" s="1"/>
  <c r="G527" i="1"/>
  <c r="D527" i="1"/>
  <c r="C527" i="1"/>
  <c r="H527" i="1" s="1"/>
  <c r="D526" i="1"/>
  <c r="C526" i="1"/>
  <c r="H526" i="1" s="1"/>
  <c r="D525" i="1"/>
  <c r="C525" i="1"/>
  <c r="H525" i="1" s="1"/>
  <c r="G524" i="1"/>
  <c r="D524" i="1"/>
  <c r="C524" i="1"/>
  <c r="H524" i="1" s="1"/>
  <c r="G523" i="1"/>
  <c r="D523" i="1"/>
  <c r="C523" i="1"/>
  <c r="H523" i="1" s="1"/>
  <c r="D522" i="1"/>
  <c r="C522" i="1"/>
  <c r="H522" i="1" s="1"/>
  <c r="D521" i="1"/>
  <c r="C521" i="1"/>
  <c r="H521" i="1" s="1"/>
  <c r="G520" i="1"/>
  <c r="D520" i="1"/>
  <c r="C520" i="1"/>
  <c r="H520" i="1" s="1"/>
  <c r="G519" i="1"/>
  <c r="D519" i="1"/>
  <c r="C519" i="1"/>
  <c r="H519" i="1" s="1"/>
  <c r="D518" i="1"/>
  <c r="C518" i="1"/>
  <c r="H518" i="1" s="1"/>
  <c r="D517" i="1"/>
  <c r="C517" i="1"/>
  <c r="H517" i="1" s="1"/>
  <c r="D516" i="1"/>
  <c r="G515" i="1"/>
  <c r="D515" i="1"/>
  <c r="C515" i="1"/>
  <c r="H515" i="1" s="1"/>
  <c r="D514" i="1"/>
  <c r="C514" i="1"/>
  <c r="H514" i="1" s="1"/>
  <c r="D513" i="1"/>
  <c r="C513" i="1"/>
  <c r="H513" i="1" s="1"/>
  <c r="G512" i="1"/>
  <c r="D512" i="1"/>
  <c r="C512" i="1"/>
  <c r="H512" i="1" s="1"/>
  <c r="G511" i="1"/>
  <c r="D511" i="1"/>
  <c r="C511" i="1"/>
  <c r="H511" i="1" s="1"/>
  <c r="D510" i="1"/>
  <c r="C510" i="1"/>
  <c r="H510" i="1" s="1"/>
  <c r="D509" i="1"/>
  <c r="C509" i="1"/>
  <c r="H509" i="1" s="1"/>
  <c r="G508" i="1"/>
  <c r="D508" i="1"/>
  <c r="C508" i="1"/>
  <c r="H508" i="1" s="1"/>
  <c r="G507" i="1"/>
  <c r="D507" i="1"/>
  <c r="C507" i="1"/>
  <c r="H507" i="1" s="1"/>
  <c r="D506" i="1"/>
  <c r="C506" i="1"/>
  <c r="H506" i="1" s="1"/>
  <c r="D505" i="1"/>
  <c r="C505" i="1"/>
  <c r="H505" i="1" s="1"/>
  <c r="G504" i="1"/>
  <c r="D504" i="1"/>
  <c r="C504" i="1"/>
  <c r="H504" i="1" s="1"/>
  <c r="G503" i="1"/>
  <c r="D503" i="1"/>
  <c r="C503" i="1"/>
  <c r="H503" i="1" s="1"/>
  <c r="D502" i="1"/>
  <c r="C502" i="1"/>
  <c r="H502" i="1" s="1"/>
  <c r="D501" i="1"/>
  <c r="C501" i="1"/>
  <c r="H501" i="1" s="1"/>
  <c r="G500" i="1"/>
  <c r="D500" i="1"/>
  <c r="C500" i="1"/>
  <c r="H500" i="1" s="1"/>
  <c r="G499" i="1"/>
  <c r="D499" i="1"/>
  <c r="C499" i="1"/>
  <c r="H499" i="1" s="1"/>
  <c r="D498" i="1"/>
  <c r="C498" i="1"/>
  <c r="H498" i="1" s="1"/>
  <c r="D497" i="1"/>
  <c r="C497" i="1"/>
  <c r="H497" i="1" s="1"/>
  <c r="G496" i="1"/>
  <c r="D496" i="1"/>
  <c r="C496" i="1"/>
  <c r="H496" i="1" s="1"/>
  <c r="G495" i="1"/>
  <c r="D495" i="1"/>
  <c r="C495" i="1"/>
  <c r="H495" i="1" s="1"/>
  <c r="D494" i="1"/>
  <c r="C494" i="1"/>
  <c r="H494" i="1" s="1"/>
  <c r="D493" i="1"/>
  <c r="C493" i="1"/>
  <c r="H493" i="1" s="1"/>
  <c r="G492" i="1"/>
  <c r="D492" i="1"/>
  <c r="C492" i="1"/>
  <c r="H492" i="1" s="1"/>
  <c r="G491" i="1"/>
  <c r="D491" i="1"/>
  <c r="C491" i="1"/>
  <c r="H491" i="1" s="1"/>
  <c r="D490" i="1"/>
  <c r="C490" i="1"/>
  <c r="H490" i="1" s="1"/>
  <c r="D489" i="1"/>
  <c r="C489" i="1"/>
  <c r="H489" i="1" s="1"/>
  <c r="G488" i="1"/>
  <c r="D488" i="1"/>
  <c r="C488" i="1"/>
  <c r="H488" i="1" s="1"/>
  <c r="G487" i="1"/>
  <c r="D487" i="1"/>
  <c r="C487" i="1"/>
  <c r="H487" i="1" s="1"/>
  <c r="D486" i="1"/>
  <c r="C486" i="1"/>
  <c r="H486" i="1" s="1"/>
  <c r="D485" i="1"/>
  <c r="C485" i="1"/>
  <c r="H485" i="1" s="1"/>
  <c r="G484" i="1"/>
  <c r="D484" i="1"/>
  <c r="C484" i="1"/>
  <c r="H484" i="1" s="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G422" i="1"/>
  <c r="D422" i="1"/>
  <c r="H422" i="1" s="1"/>
  <c r="C422" i="1"/>
  <c r="D421" i="1"/>
  <c r="H421" i="1" s="1"/>
  <c r="C421" i="1"/>
  <c r="H416"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G302" i="1"/>
  <c r="D302" i="1"/>
  <c r="H302" i="1" s="1"/>
  <c r="C302" i="1"/>
  <c r="G301"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D169" i="1"/>
  <c r="H169" i="1" s="1"/>
  <c r="C169" i="1"/>
  <c r="H168" i="1"/>
  <c r="D168" i="1"/>
  <c r="G168" i="1" s="1"/>
  <c r="C168" i="1"/>
  <c r="H167" i="1"/>
  <c r="D167" i="1"/>
  <c r="G167" i="1" s="1"/>
  <c r="C167" i="1"/>
  <c r="D166" i="1"/>
  <c r="G166" i="1" s="1"/>
  <c r="C166" i="1"/>
  <c r="H165" i="1"/>
  <c r="G165" i="1"/>
  <c r="D165" i="1"/>
  <c r="C165" i="1"/>
  <c r="H164" i="1"/>
  <c r="G164" i="1"/>
  <c r="D164" i="1"/>
  <c r="C164" i="1"/>
  <c r="H163" i="1"/>
  <c r="G163" i="1"/>
  <c r="D163" i="1"/>
  <c r="C163" i="1"/>
  <c r="H162" i="1"/>
  <c r="D162" i="1"/>
  <c r="G162" i="1" s="1"/>
  <c r="C162" i="1"/>
  <c r="C161" i="1"/>
  <c r="H159" i="1"/>
  <c r="G159" i="1"/>
  <c r="D159" i="1"/>
  <c r="C159" i="1"/>
  <c r="D158" i="1"/>
  <c r="H158" i="1" s="1"/>
  <c r="C158" i="1"/>
  <c r="H157" i="1"/>
  <c r="G157" i="1"/>
  <c r="D157" i="1"/>
  <c r="C157" i="1"/>
  <c r="D156" i="1"/>
  <c r="H156" i="1" s="1"/>
  <c r="C156" i="1"/>
  <c r="D155" i="1"/>
  <c r="H155" i="1" s="1"/>
  <c r="C155" i="1"/>
  <c r="D154" i="1"/>
  <c r="H154" i="1" s="1"/>
  <c r="C154" i="1"/>
  <c r="D153" i="1"/>
  <c r="H153" i="1" s="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394" i="1" l="1"/>
  <c r="H1393" i="1"/>
  <c r="H1392" i="1"/>
  <c r="H1387" i="1"/>
  <c r="G1400" i="1"/>
  <c r="G1398" i="1"/>
  <c r="G1397" i="1"/>
  <c r="G1396" i="1"/>
  <c r="G1395" i="1"/>
  <c r="G1393" i="1"/>
  <c r="G1392" i="1"/>
  <c r="G1391" i="1"/>
  <c r="E335" i="9"/>
  <c r="B335" i="9" s="1"/>
  <c r="G1389" i="1"/>
  <c r="G1388" i="1"/>
  <c r="G1385" i="1"/>
  <c r="G1384" i="1"/>
  <c r="G1296" i="1"/>
  <c r="H1299" i="1"/>
  <c r="H1284" i="1"/>
  <c r="H1276" i="1"/>
  <c r="G1274" i="1"/>
  <c r="H1268" i="1"/>
  <c r="G1294" i="1"/>
  <c r="G1293" i="1"/>
  <c r="G1292" i="1"/>
  <c r="G1291" i="1"/>
  <c r="G1290" i="1"/>
  <c r="G1289" i="1"/>
  <c r="G1288" i="1"/>
  <c r="G1280" i="1"/>
  <c r="G1279" i="1"/>
  <c r="G1277" i="1"/>
  <c r="G1276" i="1"/>
  <c r="G1275" i="1"/>
  <c r="G1273" i="1"/>
  <c r="G1272" i="1"/>
  <c r="G1271" i="1"/>
  <c r="G1270" i="1"/>
  <c r="G1268" i="1"/>
  <c r="G1269" i="1"/>
  <c r="G1299" i="1"/>
  <c r="G1295" i="1"/>
  <c r="H1295" i="1"/>
  <c r="G1287" i="1"/>
  <c r="H1266" i="1"/>
  <c r="G1257" i="1"/>
  <c r="H1686" i="1"/>
  <c r="C1634" i="1"/>
  <c r="G1634" i="1" s="1"/>
  <c r="G1341" i="1"/>
  <c r="E324" i="9"/>
  <c r="B324" i="9" s="1"/>
  <c r="E326" i="9"/>
  <c r="B326" i="9" s="1"/>
  <c r="G1281" i="1"/>
  <c r="G1260" i="1"/>
  <c r="H1260" i="1"/>
  <c r="G1258" i="1"/>
  <c r="E305" i="9"/>
  <c r="B305" i="9" s="1"/>
  <c r="G298" i="1"/>
  <c r="G421" i="1"/>
  <c r="G635" i="1"/>
  <c r="G642" i="1"/>
  <c r="E647" i="4"/>
  <c r="D641" i="1" s="1"/>
  <c r="G1264" i="1"/>
  <c r="H1264" i="1"/>
  <c r="E255" i="5"/>
  <c r="D1259" i="1" s="1"/>
  <c r="F260" i="5"/>
  <c r="D1256" i="1"/>
  <c r="C1201" i="1"/>
  <c r="H1201" i="1" s="1"/>
  <c r="F197" i="5"/>
  <c r="G1203" i="1"/>
  <c r="H1281" i="1"/>
  <c r="H1287" i="1"/>
  <c r="G1300" i="1"/>
  <c r="G1301" i="1"/>
  <c r="G1302" i="1"/>
  <c r="E340" i="9"/>
  <c r="B340" i="9" s="1"/>
  <c r="H1383" i="1"/>
  <c r="G1673" i="1"/>
  <c r="D45" i="8"/>
  <c r="G1383" i="1"/>
  <c r="G1340" i="1"/>
  <c r="G1339" i="1"/>
  <c r="G1076" i="1"/>
  <c r="F71" i="5"/>
  <c r="E319" i="9"/>
  <c r="B319" i="9" s="1"/>
  <c r="F171" i="5"/>
  <c r="G1176" i="1"/>
  <c r="G1177" i="1"/>
  <c r="G1155" i="1"/>
  <c r="G1161" i="1"/>
  <c r="E307" i="9"/>
  <c r="B307" i="9" s="1"/>
  <c r="G1087" i="1"/>
  <c r="E69" i="5"/>
  <c r="I23" i="3" s="1"/>
  <c r="F341" i="9"/>
  <c r="B341" i="9" s="1"/>
  <c r="H1060" i="1"/>
  <c r="G1057" i="1"/>
  <c r="G1059" i="1"/>
  <c r="G1050" i="1"/>
  <c r="H1050" i="1"/>
  <c r="F45" i="5"/>
  <c r="G1040" i="1"/>
  <c r="H1040" i="1"/>
  <c r="F19" i="5"/>
  <c r="E12" i="5"/>
  <c r="D1017" i="1" s="1"/>
  <c r="G1024" i="1"/>
  <c r="G1025" i="1"/>
  <c r="F236" i="9"/>
  <c r="B236" i="9" s="1"/>
  <c r="G423" i="1"/>
  <c r="G300" i="1"/>
  <c r="C1681" i="1"/>
  <c r="C1628" i="1"/>
  <c r="H1634" i="1"/>
  <c r="H1610" i="1"/>
  <c r="H1606" i="1"/>
  <c r="H1602" i="1"/>
  <c r="H1594" i="1"/>
  <c r="C1585" i="1"/>
  <c r="H1586" i="1"/>
  <c r="E36" i="9"/>
  <c r="B36" i="9" s="1"/>
  <c r="E5" i="7"/>
  <c r="D1539" i="1"/>
  <c r="H1539" i="1" s="1"/>
  <c r="G1539" i="1"/>
  <c r="G346" i="9"/>
  <c r="E346" i="9" s="1"/>
  <c r="B346" i="9" s="1"/>
  <c r="G1540" i="1"/>
  <c r="H1541" i="1"/>
  <c r="C1538" i="1"/>
  <c r="H1540" i="1"/>
  <c r="H33" i="3"/>
  <c r="D1510" i="1"/>
  <c r="I30" i="3"/>
  <c r="G1513" i="1"/>
  <c r="E322" i="9"/>
  <c r="B322" i="9" s="1"/>
  <c r="E327" i="9"/>
  <c r="B327" i="9" s="1"/>
  <c r="E312" i="9"/>
  <c r="B312" i="9" s="1"/>
  <c r="E31" i="9"/>
  <c r="B31" i="9" s="1"/>
  <c r="E37" i="9"/>
  <c r="B37" i="9" s="1"/>
  <c r="E311" i="9"/>
  <c r="B311" i="9" s="1"/>
  <c r="G649" i="1"/>
  <c r="G648" i="1"/>
  <c r="F656" i="4"/>
  <c r="E52" i="9"/>
  <c r="B52" i="9" s="1"/>
  <c r="G388" i="1"/>
  <c r="H388" i="1"/>
  <c r="E373" i="4"/>
  <c r="D368" i="1" s="1"/>
  <c r="E360" i="4"/>
  <c r="D355" i="1" s="1"/>
  <c r="F393" i="4"/>
  <c r="G269" i="1"/>
  <c r="G270" i="1"/>
  <c r="G272" i="1"/>
  <c r="G258" i="1"/>
  <c r="G265" i="1"/>
  <c r="G267" i="1"/>
  <c r="F269" i="4"/>
  <c r="E82" i="9"/>
  <c r="B82" i="9" s="1"/>
  <c r="F216" i="4"/>
  <c r="D190" i="1"/>
  <c r="H190" i="1" s="1"/>
  <c r="E164" i="4"/>
  <c r="D160" i="1" s="1"/>
  <c r="B244" i="9"/>
  <c r="F243" i="9"/>
  <c r="B243" i="9" s="1"/>
  <c r="E53" i="9"/>
  <c r="B53" i="9" s="1"/>
  <c r="B240" i="9"/>
  <c r="G174" i="1"/>
  <c r="F238" i="9"/>
  <c r="B238" i="9" s="1"/>
  <c r="E51" i="9"/>
  <c r="B51" i="9" s="1"/>
  <c r="H166" i="1"/>
  <c r="G169" i="1"/>
  <c r="F170" i="4"/>
  <c r="D161" i="1"/>
  <c r="F165" i="4"/>
  <c r="G156" i="1"/>
  <c r="G158" i="1"/>
  <c r="F160" i="4"/>
  <c r="G155" i="1"/>
  <c r="E48" i="9"/>
  <c r="B48" i="9" s="1"/>
  <c r="F237" i="9"/>
  <c r="B237" i="9" s="1"/>
  <c r="G154" i="1"/>
  <c r="G153" i="1"/>
  <c r="H150" i="1"/>
  <c r="G150" i="1"/>
  <c r="E153" i="4"/>
  <c r="D149" i="1" s="1"/>
  <c r="H121" i="1"/>
  <c r="G121" i="1"/>
  <c r="D122" i="1"/>
  <c r="F125" i="4"/>
  <c r="F83" i="4"/>
  <c r="D73" i="1"/>
  <c r="E49" i="4"/>
  <c r="D45" i="1" s="1"/>
  <c r="H1632" i="1"/>
  <c r="G1632" i="1"/>
  <c r="H1680" i="1"/>
  <c r="G1680" i="1"/>
  <c r="G486" i="1"/>
  <c r="G490" i="1"/>
  <c r="G494" i="1"/>
  <c r="G498" i="1"/>
  <c r="G502" i="1"/>
  <c r="G506" i="1"/>
  <c r="G510" i="1"/>
  <c r="G514" i="1"/>
  <c r="G518" i="1"/>
  <c r="G522" i="1"/>
  <c r="G526" i="1"/>
  <c r="G530" i="1"/>
  <c r="G534" i="1"/>
  <c r="G538" i="1"/>
  <c r="G542" i="1"/>
  <c r="G546" i="1"/>
  <c r="G550" i="1"/>
  <c r="G554" i="1"/>
  <c r="G558" i="1"/>
  <c r="G562" i="1"/>
  <c r="G566" i="1"/>
  <c r="G570" i="1"/>
  <c r="G574" i="1"/>
  <c r="G582" i="1"/>
  <c r="G586" i="1"/>
  <c r="G590" i="1"/>
  <c r="G594" i="1"/>
  <c r="G598" i="1"/>
  <c r="G602" i="1"/>
  <c r="G606" i="1"/>
  <c r="G610" i="1"/>
  <c r="G614" i="1"/>
  <c r="G618" i="1"/>
  <c r="G622" i="1"/>
  <c r="G626" i="1"/>
  <c r="G630" i="1"/>
  <c r="G1544" i="1"/>
  <c r="J1544" i="1"/>
  <c r="H1555" i="1"/>
  <c r="G1555" i="1"/>
  <c r="H1557" i="1"/>
  <c r="G1557" i="1"/>
  <c r="J1557" i="1"/>
  <c r="H1570" i="1"/>
  <c r="G1570" i="1"/>
  <c r="I1570" i="1" s="1"/>
  <c r="J1570" i="1"/>
  <c r="H1592" i="1"/>
  <c r="G1592" i="1"/>
  <c r="H1608" i="1"/>
  <c r="G1608" i="1"/>
  <c r="H1648" i="1"/>
  <c r="G1648" i="1"/>
  <c r="H1664" i="1"/>
  <c r="G1664" i="1"/>
  <c r="D3" i="1"/>
  <c r="G485" i="1"/>
  <c r="G489" i="1"/>
  <c r="G493" i="1"/>
  <c r="G497" i="1"/>
  <c r="G501" i="1"/>
  <c r="G505" i="1"/>
  <c r="G509" i="1"/>
  <c r="G513" i="1"/>
  <c r="G517" i="1"/>
  <c r="G521" i="1"/>
  <c r="G525" i="1"/>
  <c r="G533" i="1"/>
  <c r="G537" i="1"/>
  <c r="G541" i="1"/>
  <c r="G545" i="1"/>
  <c r="G549" i="1"/>
  <c r="G553" i="1"/>
  <c r="G557" i="1"/>
  <c r="G561" i="1"/>
  <c r="G565" i="1"/>
  <c r="G569" i="1"/>
  <c r="G573" i="1"/>
  <c r="G577" i="1"/>
  <c r="G581" i="1"/>
  <c r="G585" i="1"/>
  <c r="G589" i="1"/>
  <c r="G593" i="1"/>
  <c r="G597" i="1"/>
  <c r="G601" i="1"/>
  <c r="G605" i="1"/>
  <c r="G609" i="1"/>
  <c r="G613" i="1"/>
  <c r="G617" i="1"/>
  <c r="G621" i="1"/>
  <c r="G625" i="1"/>
  <c r="G629" i="1"/>
  <c r="H1581" i="1"/>
  <c r="G1581" i="1"/>
  <c r="I1581" i="1" s="1"/>
  <c r="J1581" i="1"/>
  <c r="H1553" i="1"/>
  <c r="G1553" i="1"/>
  <c r="J1553" i="1"/>
  <c r="H1563" i="1"/>
  <c r="G1563" i="1"/>
  <c r="H1568" i="1"/>
  <c r="G1568" i="1"/>
  <c r="I1568" i="1" s="1"/>
  <c r="J1568" i="1"/>
  <c r="H1579" i="1"/>
  <c r="G1579" i="1"/>
  <c r="J1579" i="1"/>
  <c r="H1588" i="1"/>
  <c r="G1588" i="1"/>
  <c r="H1604" i="1"/>
  <c r="G1604" i="1"/>
  <c r="H1620" i="1"/>
  <c r="G1620" i="1"/>
  <c r="H1628" i="1"/>
  <c r="G1628" i="1"/>
  <c r="H1644" i="1"/>
  <c r="G1644" i="1"/>
  <c r="H1660" i="1"/>
  <c r="G1660" i="1"/>
  <c r="H1676" i="1"/>
  <c r="G1676" i="1"/>
  <c r="I1541" i="1"/>
  <c r="I1542" i="1"/>
  <c r="I1545" i="1"/>
  <c r="I1546" i="1"/>
  <c r="H1551" i="1"/>
  <c r="G1551" i="1"/>
  <c r="I1551" i="1" s="1"/>
  <c r="J1551" i="1"/>
  <c r="H1556" i="1"/>
  <c r="G1556" i="1"/>
  <c r="H1561" i="1"/>
  <c r="G1561" i="1"/>
  <c r="J1561" i="1"/>
  <c r="H1566" i="1"/>
  <c r="G1566" i="1"/>
  <c r="I1566" i="1" s="1"/>
  <c r="J1566" i="1"/>
  <c r="H1576" i="1"/>
  <c r="G1576" i="1"/>
  <c r="J1576" i="1"/>
  <c r="H1584" i="1"/>
  <c r="G1584" i="1"/>
  <c r="H1600" i="1"/>
  <c r="G1600" i="1"/>
  <c r="H1616" i="1"/>
  <c r="G1616" i="1"/>
  <c r="H1624" i="1"/>
  <c r="G1624" i="1"/>
  <c r="H1640" i="1"/>
  <c r="G1640" i="1"/>
  <c r="H1656" i="1"/>
  <c r="G1656" i="1"/>
  <c r="H1672" i="1"/>
  <c r="G1672" i="1"/>
  <c r="J1542" i="1"/>
  <c r="H1544" i="1"/>
  <c r="J1546" i="1"/>
  <c r="H1549" i="1"/>
  <c r="G1549" i="1"/>
  <c r="I1549" i="1" s="1"/>
  <c r="J1549" i="1"/>
  <c r="H1559" i="1"/>
  <c r="G1559" i="1"/>
  <c r="J1559" i="1"/>
  <c r="H1564" i="1"/>
  <c r="G1564" i="1"/>
  <c r="I1564" i="1" s="1"/>
  <c r="J1564" i="1"/>
  <c r="H1574" i="1"/>
  <c r="G1574" i="1"/>
  <c r="J1574" i="1"/>
  <c r="H1596" i="1"/>
  <c r="G1596" i="1"/>
  <c r="H1612" i="1"/>
  <c r="G1612" i="1"/>
  <c r="H1636" i="1"/>
  <c r="G1636" i="1"/>
  <c r="H1652" i="1"/>
  <c r="G1652" i="1"/>
  <c r="H1668" i="1"/>
  <c r="G1668" i="1"/>
  <c r="H1684" i="1"/>
  <c r="G1684" i="1"/>
  <c r="F7" i="4"/>
  <c r="J1547" i="1"/>
  <c r="F8" i="4"/>
  <c r="F262" i="4"/>
  <c r="F308" i="4"/>
  <c r="D417" i="4"/>
  <c r="D360" i="4"/>
  <c r="F648" i="4"/>
  <c r="J1541" i="1"/>
  <c r="J1543" i="1"/>
  <c r="J1545"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9" i="4"/>
  <c r="F50" i="4"/>
  <c r="E639" i="4"/>
  <c r="D633" i="1" s="1"/>
  <c r="G24" i="9"/>
  <c r="F431" i="4"/>
  <c r="D430" i="4"/>
  <c r="E345" i="9"/>
  <c r="I10" i="3" s="1"/>
  <c r="D82" i="4"/>
  <c r="D106" i="4"/>
  <c r="F126" i="4"/>
  <c r="F154" i="4"/>
  <c r="D164" i="4"/>
  <c r="D152" i="4" s="1"/>
  <c r="D230" i="4"/>
  <c r="F274" i="4"/>
  <c r="F502" i="4"/>
  <c r="D522" i="4"/>
  <c r="F536" i="4"/>
  <c r="F572" i="4"/>
  <c r="G339" i="9"/>
  <c r="E339" i="9" s="1"/>
  <c r="B339" i="9" s="1"/>
  <c r="F219" i="5"/>
  <c r="F5" i="6"/>
  <c r="E35" i="6"/>
  <c r="D114" i="6"/>
  <c r="D129" i="6"/>
  <c r="F130" i="6"/>
  <c r="D647" i="4"/>
  <c r="D12" i="5"/>
  <c r="D70" i="5"/>
  <c r="D178" i="5"/>
  <c r="D44" i="8"/>
  <c r="D584" i="4"/>
  <c r="D535" i="4" s="1"/>
  <c r="D135" i="5"/>
  <c r="G315" i="9"/>
  <c r="G316" i="9"/>
  <c r="F150" i="5"/>
  <c r="D147" i="5"/>
  <c r="D203" i="5"/>
  <c r="F204" i="5"/>
  <c r="E134" i="4"/>
  <c r="D130" i="1" s="1"/>
  <c r="F607" i="4"/>
  <c r="H316" i="9"/>
  <c r="H315" i="9"/>
  <c r="F277" i="5"/>
  <c r="D274" i="5"/>
  <c r="D35" i="6"/>
  <c r="F36" i="6"/>
  <c r="E177" i="5"/>
  <c r="E337" i="9"/>
  <c r="B337"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B286" i="9"/>
  <c r="B290" i="9"/>
  <c r="B253" i="9"/>
  <c r="B263" i="9"/>
  <c r="B269" i="9"/>
  <c r="B281" i="9"/>
  <c r="B251" i="9"/>
  <c r="B257" i="9"/>
  <c r="B267" i="9"/>
  <c r="B273" i="9"/>
  <c r="B292" i="9"/>
  <c r="G1259" i="1" l="1"/>
  <c r="H1259" i="1"/>
  <c r="E251" i="5"/>
  <c r="I25" i="3" s="1"/>
  <c r="H1256" i="1"/>
  <c r="G1256" i="1"/>
  <c r="G1201" i="1"/>
  <c r="C1622" i="1"/>
  <c r="I40" i="3"/>
  <c r="H19" i="9"/>
  <c r="E19" i="9" s="1"/>
  <c r="B19" i="9" s="1"/>
  <c r="D1074" i="1"/>
  <c r="E7" i="5"/>
  <c r="H1681" i="1"/>
  <c r="G1681" i="1"/>
  <c r="G343" i="9"/>
  <c r="E343" i="9" s="1"/>
  <c r="B343" i="9" s="1"/>
  <c r="G1585" i="1"/>
  <c r="H1585" i="1"/>
  <c r="D1538" i="1"/>
  <c r="I33" i="3"/>
  <c r="G1538" i="1"/>
  <c r="H1538" i="1"/>
  <c r="F228" i="9"/>
  <c r="B228" i="9" s="1"/>
  <c r="E417" i="4"/>
  <c r="D412" i="1" s="1"/>
  <c r="E418" i="4"/>
  <c r="D413" i="1" s="1"/>
  <c r="G368" i="1"/>
  <c r="H368" i="1"/>
  <c r="F373" i="4"/>
  <c r="G190" i="1"/>
  <c r="H161" i="1"/>
  <c r="G161" i="1"/>
  <c r="F153" i="4"/>
  <c r="E152" i="4"/>
  <c r="I18" i="3" s="1"/>
  <c r="H24" i="9"/>
  <c r="E24" i="9" s="1"/>
  <c r="H149" i="1"/>
  <c r="G149" i="1"/>
  <c r="H122" i="1"/>
  <c r="G122" i="1"/>
  <c r="H73" i="1"/>
  <c r="G73" i="1"/>
  <c r="F535" i="4"/>
  <c r="D640" i="4"/>
  <c r="C529" i="1"/>
  <c r="D299" i="4"/>
  <c r="H18" i="3"/>
  <c r="C148" i="1"/>
  <c r="F274" i="5"/>
  <c r="C1278" i="1"/>
  <c r="F70" i="5"/>
  <c r="D69" i="5"/>
  <c r="C1075" i="1"/>
  <c r="F417" i="4"/>
  <c r="C412" i="1"/>
  <c r="G3" i="1"/>
  <c r="H3" i="1"/>
  <c r="I24" i="3"/>
  <c r="D1181" i="1"/>
  <c r="G338" i="9"/>
  <c r="E338" i="9" s="1"/>
  <c r="B338" i="9" s="1"/>
  <c r="F203" i="5"/>
  <c r="C1207" i="1"/>
  <c r="E315" i="9"/>
  <c r="B315" i="9" s="1"/>
  <c r="K1481" i="9"/>
  <c r="G344" i="9"/>
  <c r="E344" i="9" s="1"/>
  <c r="B344" i="9" s="1"/>
  <c r="C1621" i="1"/>
  <c r="I39" i="3"/>
  <c r="F12" i="5"/>
  <c r="D7" i="5"/>
  <c r="C1017" i="1"/>
  <c r="F129" i="6"/>
  <c r="C1525" i="1"/>
  <c r="D141" i="6"/>
  <c r="E6" i="5"/>
  <c r="I22" i="3"/>
  <c r="D1012" i="1"/>
  <c r="I1574" i="1"/>
  <c r="I1561" i="1"/>
  <c r="I1557" i="1"/>
  <c r="E316" i="9"/>
  <c r="B316" i="9" s="1"/>
  <c r="D639" i="4"/>
  <c r="F430" i="4"/>
  <c r="C424" i="1"/>
  <c r="D251" i="5"/>
  <c r="H130" i="1"/>
  <c r="G130" i="1"/>
  <c r="F147" i="5"/>
  <c r="C1152" i="1"/>
  <c r="F135" i="5"/>
  <c r="C1140" i="1"/>
  <c r="F647" i="4"/>
  <c r="C641" i="1"/>
  <c r="F114" i="6"/>
  <c r="H30" i="3"/>
  <c r="C1510" i="1"/>
  <c r="F230" i="4"/>
  <c r="C226" i="1"/>
  <c r="F106" i="4"/>
  <c r="C102" i="1"/>
  <c r="F49" i="4"/>
  <c r="C45" i="1"/>
  <c r="D6" i="4"/>
  <c r="I1544" i="1"/>
  <c r="E180" i="9"/>
  <c r="B180" i="9" s="1"/>
  <c r="B207" i="9"/>
  <c r="E179" i="9"/>
  <c r="B179" i="9" s="1"/>
  <c r="E310" i="9"/>
  <c r="B310" i="9" s="1"/>
  <c r="F35" i="6"/>
  <c r="H28" i="3"/>
  <c r="C1431" i="1"/>
  <c r="F584" i="4"/>
  <c r="C578" i="1"/>
  <c r="G336" i="9"/>
  <c r="E336" i="9" s="1"/>
  <c r="B336" i="9" s="1"/>
  <c r="D177" i="5"/>
  <c r="F178" i="5"/>
  <c r="C1182" i="1"/>
  <c r="I28" i="3"/>
  <c r="D1431" i="1"/>
  <c r="F522" i="4"/>
  <c r="C516" i="1"/>
  <c r="F164" i="4"/>
  <c r="C160" i="1"/>
  <c r="F82" i="4"/>
  <c r="C78" i="1"/>
  <c r="E141" i="6"/>
  <c r="D418" i="4"/>
  <c r="F360" i="4"/>
  <c r="C355" i="1"/>
  <c r="F134" i="4"/>
  <c r="I1559" i="1"/>
  <c r="I1576" i="1"/>
  <c r="I1579" i="1"/>
  <c r="I1553" i="1"/>
  <c r="E6" i="4"/>
  <c r="E176" i="5" l="1"/>
  <c r="D1180" i="1" s="1"/>
  <c r="D1255" i="1"/>
  <c r="G1622" i="1"/>
  <c r="H1622" i="1"/>
  <c r="E342" i="9"/>
  <c r="E299" i="4"/>
  <c r="F152" i="4"/>
  <c r="D148" i="1"/>
  <c r="G148" i="1" s="1"/>
  <c r="H299" i="9"/>
  <c r="D1011" i="1"/>
  <c r="F69" i="5"/>
  <c r="H23" i="3"/>
  <c r="C1074" i="1"/>
  <c r="H529" i="1"/>
  <c r="G529" i="1"/>
  <c r="E300" i="4"/>
  <c r="D296" i="1" s="1"/>
  <c r="E422" i="4"/>
  <c r="I17" i="3"/>
  <c r="D2" i="1"/>
  <c r="F418" i="4"/>
  <c r="C413" i="1"/>
  <c r="H160" i="1"/>
  <c r="G160" i="1"/>
  <c r="D176" i="5"/>
  <c r="F177" i="5"/>
  <c r="H24" i="3"/>
  <c r="C1181" i="1"/>
  <c r="G1431" i="1"/>
  <c r="H1431" i="1"/>
  <c r="H9" i="3"/>
  <c r="G102" i="1"/>
  <c r="H102" i="1"/>
  <c r="G1510" i="1"/>
  <c r="H1510" i="1"/>
  <c r="F639" i="4"/>
  <c r="C633" i="1"/>
  <c r="B24" i="9"/>
  <c r="H1017" i="1"/>
  <c r="G1017" i="1"/>
  <c r="H1621" i="1"/>
  <c r="G1621" i="1"/>
  <c r="H11" i="3"/>
  <c r="G1207" i="1"/>
  <c r="H1207" i="1"/>
  <c r="F640" i="4"/>
  <c r="C634" i="1"/>
  <c r="G641" i="1"/>
  <c r="H641" i="1"/>
  <c r="I31" i="3"/>
  <c r="D1537" i="1"/>
  <c r="D300" i="4"/>
  <c r="D422" i="4"/>
  <c r="F6" i="4"/>
  <c r="H17" i="3"/>
  <c r="C2" i="1"/>
  <c r="H1152" i="1"/>
  <c r="G1152" i="1"/>
  <c r="F251" i="5"/>
  <c r="H25" i="3"/>
  <c r="C1255" i="1"/>
  <c r="F141" i="6"/>
  <c r="H31" i="3"/>
  <c r="C1537" i="1"/>
  <c r="F7" i="5"/>
  <c r="D6" i="5"/>
  <c r="H22" i="3"/>
  <c r="C1012" i="1"/>
  <c r="G412" i="1"/>
  <c r="H412" i="1"/>
  <c r="E301" i="4"/>
  <c r="D297" i="1" s="1"/>
  <c r="E423" i="4"/>
  <c r="D295" i="1"/>
  <c r="G1278" i="1"/>
  <c r="H1278" i="1"/>
  <c r="H1140" i="1"/>
  <c r="G1140" i="1"/>
  <c r="H355" i="1"/>
  <c r="G355" i="1"/>
  <c r="H78" i="1"/>
  <c r="G78" i="1"/>
  <c r="H516" i="1"/>
  <c r="G516" i="1"/>
  <c r="G1182" i="1"/>
  <c r="H1182" i="1"/>
  <c r="H578" i="1"/>
  <c r="G578" i="1"/>
  <c r="H45" i="1"/>
  <c r="G45" i="1"/>
  <c r="G226" i="1"/>
  <c r="H226" i="1"/>
  <c r="G424" i="1"/>
  <c r="H424" i="1"/>
  <c r="G1525" i="1"/>
  <c r="H1525" i="1"/>
  <c r="H1075" i="1"/>
  <c r="G1075" i="1"/>
  <c r="D301" i="4"/>
  <c r="F299" i="4"/>
  <c r="D423" i="4"/>
  <c r="C295" i="1"/>
  <c r="G348" i="9"/>
  <c r="E348" i="9" s="1"/>
  <c r="H148" i="1" l="1"/>
  <c r="G295" i="1"/>
  <c r="H295" i="1"/>
  <c r="G1255" i="1"/>
  <c r="H1255" i="1"/>
  <c r="D424" i="4"/>
  <c r="F422" i="4"/>
  <c r="D643" i="4"/>
  <c r="C417" i="1"/>
  <c r="D425" i="4"/>
  <c r="F423" i="4"/>
  <c r="D644" i="4"/>
  <c r="C418" i="1"/>
  <c r="G20" i="9"/>
  <c r="E425" i="4"/>
  <c r="D420" i="1" s="1"/>
  <c r="E644" i="4"/>
  <c r="D418" i="1"/>
  <c r="H20" i="9"/>
  <c r="H1012" i="1"/>
  <c r="G1012" i="1"/>
  <c r="G1537" i="1"/>
  <c r="H1537" i="1"/>
  <c r="G2" i="1"/>
  <c r="H2" i="1"/>
  <c r="F300" i="4"/>
  <c r="C296" i="1"/>
  <c r="H413" i="1"/>
  <c r="G413" i="1"/>
  <c r="E643" i="4"/>
  <c r="E424" i="4"/>
  <c r="D419" i="1" s="1"/>
  <c r="D417" i="1"/>
  <c r="K3" i="9"/>
  <c r="G633" i="1"/>
  <c r="H633" i="1"/>
  <c r="F176" i="5"/>
  <c r="C1180" i="1"/>
  <c r="E347" i="9"/>
  <c r="I9" i="3" s="1"/>
  <c r="B348" i="9"/>
  <c r="F301" i="4"/>
  <c r="C297" i="1"/>
  <c r="G306" i="9"/>
  <c r="E306" i="9" s="1"/>
  <c r="B306" i="9" s="1"/>
  <c r="G299" i="9"/>
  <c r="E299" i="9" s="1"/>
  <c r="F6" i="5"/>
  <c r="C1011" i="1"/>
  <c r="G634" i="1"/>
  <c r="H634" i="1"/>
  <c r="N3" i="9"/>
  <c r="I11" i="3"/>
  <c r="H1181" i="1"/>
  <c r="G1181" i="1"/>
  <c r="G1074" i="1"/>
  <c r="H1074" i="1"/>
  <c r="B299" i="9" l="1"/>
  <c r="E646" i="4"/>
  <c r="D638" i="1"/>
  <c r="D646" i="4"/>
  <c r="F644" i="4"/>
  <c r="C638" i="1"/>
  <c r="D645" i="4"/>
  <c r="F643" i="4"/>
  <c r="C637" i="1"/>
  <c r="H8" i="3"/>
  <c r="G1011" i="1"/>
  <c r="H1011" i="1"/>
  <c r="G297" i="1"/>
  <c r="H297" i="1"/>
  <c r="H1180" i="1"/>
  <c r="G1180" i="1"/>
  <c r="E645" i="4"/>
  <c r="D637" i="1"/>
  <c r="E20" i="9"/>
  <c r="B20" i="9" s="1"/>
  <c r="F425" i="4"/>
  <c r="C420" i="1"/>
  <c r="F424" i="4"/>
  <c r="C419" i="1"/>
  <c r="H296" i="1"/>
  <c r="G296" i="1"/>
  <c r="H418" i="1"/>
  <c r="G418" i="1"/>
  <c r="G417" i="1"/>
  <c r="H417" i="1"/>
  <c r="M3" i="9" l="1"/>
  <c r="G638" i="1"/>
  <c r="H638" i="1"/>
  <c r="E650" i="4"/>
  <c r="D640" i="1"/>
  <c r="H419" i="1"/>
  <c r="G419" i="1"/>
  <c r="D649" i="4"/>
  <c r="F645" i="4"/>
  <c r="C639" i="1"/>
  <c r="H420" i="1"/>
  <c r="G420" i="1"/>
  <c r="E649" i="4"/>
  <c r="D639" i="1"/>
  <c r="H637" i="1"/>
  <c r="G637" i="1"/>
  <c r="D650" i="4"/>
  <c r="F646" i="4"/>
  <c r="C640" i="1"/>
  <c r="G640" i="1" l="1"/>
  <c r="H640" i="1"/>
  <c r="H639" i="1"/>
  <c r="G639" i="1"/>
  <c r="F650" i="4"/>
  <c r="H20" i="3"/>
  <c r="C644" i="1"/>
  <c r="I19" i="3"/>
  <c r="D643" i="1"/>
  <c r="F649" i="4"/>
  <c r="H19" i="3"/>
  <c r="C643" i="1"/>
  <c r="G297" i="9"/>
  <c r="E297" i="9" s="1"/>
  <c r="B297" i="9" s="1"/>
  <c r="I20" i="3"/>
  <c r="D644" i="1"/>
  <c r="H334" i="9"/>
  <c r="G334" i="9"/>
  <c r="E334" i="9" l="1"/>
  <c r="B334" i="9" s="1"/>
  <c r="H643" i="1"/>
  <c r="G643" i="1"/>
  <c r="H7" i="3"/>
  <c r="G644" i="1"/>
  <c r="H644" i="1"/>
  <c r="E298" i="9" l="1"/>
  <c r="I8" i="3" s="1"/>
  <c r="J3" i="9"/>
  <c r="G295" i="9" l="1"/>
  <c r="L293" i="9"/>
  <c r="F293" i="9" s="1"/>
  <c r="H295" i="9"/>
  <c r="H18" i="9"/>
  <c r="G18" i="9"/>
  <c r="I13" i="9"/>
  <c r="J6" i="9"/>
  <c r="I11" i="9"/>
  <c r="H17" i="9"/>
  <c r="K6" i="9"/>
  <c r="J11" i="9"/>
  <c r="I17" i="9"/>
  <c r="H22" i="9"/>
  <c r="I9" i="9"/>
  <c r="H16" i="9"/>
  <c r="K8" i="9"/>
  <c r="J13" i="9"/>
  <c r="J9" i="9"/>
  <c r="H15" i="9"/>
  <c r="G22" i="9"/>
  <c r="H21" i="9"/>
  <c r="K12" i="9"/>
  <c r="I7" i="9"/>
  <c r="K13" i="9"/>
  <c r="J7" i="9"/>
  <c r="I12" i="9"/>
  <c r="I5" i="9"/>
  <c r="K11" i="9"/>
  <c r="J17" i="9"/>
  <c r="G17" i="9"/>
  <c r="J10" i="9"/>
  <c r="G16" i="9"/>
  <c r="G15" i="9"/>
  <c r="I6" i="9"/>
  <c r="K9" i="9"/>
  <c r="L15" i="9"/>
  <c r="G21" i="9"/>
  <c r="E21" i="9" s="1"/>
  <c r="B21" i="9" s="1"/>
  <c r="I8" i="9"/>
  <c r="M15" i="9"/>
  <c r="K7" i="9"/>
  <c r="J12" i="9"/>
  <c r="J5" i="9"/>
  <c r="L16" i="9"/>
  <c r="K5" i="9"/>
  <c r="M16" i="9"/>
  <c r="K10" i="9"/>
  <c r="J8" i="9"/>
  <c r="E22" i="9" l="1"/>
  <c r="B22" i="9" s="1"/>
  <c r="E6" i="9"/>
  <c r="B6" i="9" s="1"/>
  <c r="E16" i="9"/>
  <c r="E15" i="9"/>
  <c r="E295" i="9"/>
  <c r="E23" i="9" s="1"/>
  <c r="I7" i="3" s="1"/>
  <c r="E17" i="9"/>
  <c r="B17" i="9" s="1"/>
  <c r="F16" i="9"/>
  <c r="B16" i="9" s="1"/>
  <c r="E18" i="9"/>
  <c r="B18" i="9" s="1"/>
  <c r="E8" i="9"/>
  <c r="B8" i="9" s="1"/>
  <c r="F15" i="9"/>
  <c r="E11" i="9"/>
  <c r="B11" i="9" s="1"/>
  <c r="E10" i="9"/>
  <c r="B10" i="9" s="1"/>
  <c r="E5" i="9"/>
  <c r="E7" i="9"/>
  <c r="B7" i="9" s="1"/>
  <c r="E12" i="9"/>
  <c r="B12" i="9" s="1"/>
  <c r="E9" i="9"/>
  <c r="B9" i="9" s="1"/>
  <c r="E13" i="9"/>
  <c r="B13" i="9" s="1"/>
  <c r="B293" i="9"/>
  <c r="F23" i="9"/>
  <c r="B295" i="9"/>
  <c r="E14" i="9" l="1"/>
  <c r="I13" i="3" s="1"/>
  <c r="F14" i="9"/>
  <c r="F3" i="9" s="1"/>
  <c r="B15" i="9"/>
  <c r="E4" i="9"/>
  <c r="B5" i="9"/>
  <c r="E3" i="9" l="1"/>
</calcChain>
</file>

<file path=xl/sharedStrings.xml><?xml version="1.0" encoding="utf-8"?>
<sst xmlns="http://schemas.openxmlformats.org/spreadsheetml/2006/main" count="4733" uniqueCount="3656">
  <si>
    <t>Obveznik:</t>
  </si>
  <si>
    <t>51020 - O.Š. OKRUK U OKRUGU GORNJEM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</si>
  <si>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</si>
  <si>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</si>
  <si>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</si>
  <si>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</si>
  <si>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</si>
  <si>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</si>
  <si>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</si>
  <si>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</si>
  <si>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</si>
  <si>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</si>
  <si>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</si>
  <si>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</si>
  <si>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</si>
  <si>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</si>
  <si>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</si>
  <si>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</si>
  <si>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</si>
  <si>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</si>
  <si>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</si>
  <si>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</si>
  <si>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</si>
  <si>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</si>
  <si>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</si>
  <si>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</si>
  <si>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</si>
  <si>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</si>
  <si>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</si>
  <si>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</si>
  <si>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</si>
  <si>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</si>
  <si>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</si>
  <si>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</si>
  <si>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</si>
  <si>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</si>
  <si>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</si>
  <si>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</si>
  <si>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</si>
  <si>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</si>
  <si>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</si>
  <si>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</si>
  <si>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</si>
  <si>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</si>
  <si>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</si>
  <si>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</si>
  <si>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</si>
  <si>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</si>
  <si>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</si>
  <si>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</si>
  <si>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</si>
  <si>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</si>
  <si>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</si>
  <si>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</si>
  <si>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</si>
  <si>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</si>
  <si>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</si>
  <si>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</si>
  <si>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</si>
  <si>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</si>
  <si>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</si>
  <si>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</si>
  <si>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</si>
  <si>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</si>
  <si>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</si>
  <si>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</si>
  <si>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</si>
  <si>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</si>
  <si>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</si>
  <si>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</si>
  <si>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</si>
  <si>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</si>
  <si>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</si>
  <si>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</si>
  <si>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</si>
  <si>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</si>
  <si>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</si>
  <si>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</si>
  <si>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</si>
  <si>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</si>
  <si>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</si>
  <si>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</si>
  <si>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</si>
  <si>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</si>
  <si>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</si>
  <si>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</si>
  <si>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</si>
  <si>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</si>
  <si>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</si>
  <si>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</si>
  <si>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</si>
  <si>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</si>
  <si>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</si>
  <si>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</si>
  <si>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</si>
  <si>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</si>
  <si>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</si>
  <si>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</si>
  <si>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</si>
  <si>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</si>
  <si>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</si>
  <si>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</si>
  <si>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</si>
  <si>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</si>
  <si>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</si>
  <si>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</si>
  <si>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</si>
  <si>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</si>
  <si>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</si>
  <si>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</si>
  <si>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</si>
  <si>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</si>
  <si>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</si>
  <si>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</si>
  <si>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</si>
  <si>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</si>
  <si>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</si>
  <si>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</si>
  <si>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</si>
  <si>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</si>
  <si>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</si>
  <si>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</si>
  <si>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</si>
  <si>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</si>
  <si>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</si>
  <si>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</si>
  <si>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</si>
  <si>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</si>
  <si>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</si>
  <si>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</si>
  <si>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</si>
  <si>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</si>
  <si>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</si>
  <si>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</si>
  <si>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</si>
  <si>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</si>
  <si>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</si>
  <si>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</si>
  <si>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</si>
  <si>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</si>
  <si>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</si>
  <si>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</si>
  <si>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</si>
  <si>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</si>
  <si>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</si>
  <si>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</si>
  <si>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</si>
  <si>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</si>
  <si>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</si>
  <si>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</si>
  <si>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</si>
  <si>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</si>
  <si>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</si>
  <si>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</si>
  <si>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</si>
  <si>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</si>
  <si>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</si>
  <si>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</si>
  <si>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</si>
  <si>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</si>
  <si>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</si>
  <si>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</si>
  <si>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</si>
  <si>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</si>
  <si>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</si>
  <si>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</si>
  <si>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</si>
  <si>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</si>
  <si>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</si>
  <si>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</si>
  <si>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</si>
  <si>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</si>
  <si>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</si>
  <si>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</si>
  <si>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</si>
  <si>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</si>
  <si>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</si>
  <si>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</si>
  <si>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</si>
  <si>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</si>
  <si>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</si>
  <si>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</si>
  <si>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</si>
  <si>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</si>
  <si>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</si>
  <si>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</si>
  <si>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</si>
  <si>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</si>
  <si>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</si>
  <si>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</si>
  <si>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</si>
  <si>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</si>
  <si>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</si>
  <si>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</si>
  <si>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</si>
  <si>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</si>
  <si>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</si>
  <si>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</si>
  <si>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</si>
  <si>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</si>
  <si>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</si>
  <si>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</si>
  <si>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</si>
  <si>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</si>
  <si>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</si>
  <si>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</si>
  <si>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</si>
  <si>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</si>
  <si>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</si>
  <si>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</si>
  <si>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</si>
  <si>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</si>
  <si>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</si>
  <si>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</si>
  <si>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</si>
  <si>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</si>
  <si>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</si>
  <si>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</si>
  <si>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</si>
  <si>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</si>
  <si>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</si>
  <si>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</si>
  <si>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</si>
  <si>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</si>
  <si>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</si>
  <si>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</si>
  <si>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</si>
  <si>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</si>
  <si>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</si>
  <si>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</si>
  <si>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</si>
  <si>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</si>
  <si>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</si>
  <si>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</si>
  <si>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</si>
  <si>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</si>
  <si>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</si>
  <si>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</si>
  <si>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</si>
  <si>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</si>
  <si>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</si>
  <si>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</si>
  <si>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</si>
  <si>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</si>
  <si>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</si>
  <si>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</si>
  <si>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</si>
  <si>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</si>
  <si>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</si>
  <si>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</si>
  <si>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</si>
  <si>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</si>
  <si>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</si>
  <si>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</si>
  <si>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</si>
  <si>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</si>
  <si>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</si>
  <si>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</si>
  <si>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</si>
  <si>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</si>
  <si>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</si>
  <si>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</si>
  <si>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</si>
  <si>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</si>
  <si>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</si>
  <si>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</si>
  <si>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</si>
  <si>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</si>
  <si>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</si>
  <si>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</si>
  <si>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</si>
  <si>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</si>
  <si>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</si>
  <si>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</si>
  <si>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</si>
  <si>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</si>
  <si>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</si>
  <si>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</si>
  <si>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</si>
  <si>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</si>
  <si>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</si>
  <si>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</si>
  <si>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</si>
  <si>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</si>
  <si>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</si>
  <si>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</si>
  <si>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</si>
  <si>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</si>
  <si>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</si>
  <si>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</si>
  <si>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</si>
  <si>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</si>
  <si>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</si>
  <si>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</si>
  <si>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</si>
  <si>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</si>
  <si>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</si>
  <si>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</si>
  <si>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</si>
  <si>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</si>
  <si>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</si>
  <si>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</si>
  <si>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</si>
  <si>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</si>
  <si>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</si>
  <si>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</si>
  <si>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</si>
  <si>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</si>
  <si>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</si>
  <si>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</si>
  <si>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</si>
  <si>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</si>
  <si>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</si>
  <si>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</si>
  <si>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</si>
  <si>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</si>
  <si>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</si>
  <si>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</si>
  <si>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</si>
  <si>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</si>
  <si>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</si>
  <si>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</si>
  <si>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</si>
  <si>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</si>
  <si>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</si>
  <si>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</si>
  <si>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</si>
  <si>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</si>
  <si>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</si>
  <si>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</si>
  <si>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</si>
  <si>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</si>
  <si>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</si>
  <si>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</si>
  <si>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</si>
  <si>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</si>
  <si>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</si>
  <si>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</si>
  <si>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</si>
  <si>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</si>
  <si>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</si>
  <si>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</si>
  <si>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</si>
  <si>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</si>
  <si>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</si>
  <si>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</si>
  <si>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</si>
  <si>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</si>
  <si>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</si>
  <si>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</si>
  <si>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</si>
  <si>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</si>
  <si>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</si>
  <si>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</si>
  <si>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</si>
  <si>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</si>
  <si>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</si>
  <si>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</si>
  <si>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</si>
  <si>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</si>
  <si>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</si>
  <si>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</si>
  <si>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</si>
  <si>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</si>
  <si>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</si>
  <si>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</si>
  <si>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</si>
  <si>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</si>
  <si>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</si>
  <si>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</si>
  <si>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</si>
  <si>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</si>
  <si>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</si>
  <si>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</si>
  <si>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</si>
  <si>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</si>
  <si>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</si>
  <si>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</si>
  <si>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</si>
  <si>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</si>
  <si>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</si>
  <si>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</si>
  <si>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</si>
  <si>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</si>
  <si>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</si>
  <si>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</si>
  <si>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</si>
  <si>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</si>
  <si>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</si>
  <si>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</si>
  <si>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</si>
  <si>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</si>
  <si>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</si>
  <si>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</si>
  <si>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</si>
  <si>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</si>
  <si>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</si>
  <si>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</si>
  <si>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</si>
  <si>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</si>
  <si>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</si>
  <si>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</si>
  <si>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</si>
  <si>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</si>
  <si>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</si>
  <si>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</si>
  <si>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</si>
  <si>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</si>
  <si>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</si>
  <si>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</si>
  <si>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</si>
  <si>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</si>
  <si>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</si>
  <si>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</si>
  <si>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</si>
  <si>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</si>
  <si>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</si>
  <si>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</si>
  <si>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</si>
  <si>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</si>
  <si>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</si>
  <si>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</si>
  <si>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</si>
  <si>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</si>
  <si>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</si>
  <si>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</si>
  <si>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</si>
  <si>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</si>
  <si>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</si>
  <si>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</si>
  <si>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</si>
  <si>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</si>
  <si>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</si>
  <si>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</si>
  <si>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</si>
  <si>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</si>
  <si>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</si>
  <si>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</si>
  <si>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</si>
  <si>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</si>
  <si>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</si>
  <si>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</si>
  <si>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</si>
  <si>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</si>
  <si>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</si>
  <si>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</si>
  <si>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</si>
  <si>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</si>
  <si>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</si>
  <si>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</si>
  <si>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</si>
  <si>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</si>
  <si>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</si>
  <si>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</si>
  <si>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</si>
  <si>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</si>
  <si>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</si>
  <si>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</si>
  <si>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</si>
  <si>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</si>
  <si>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</si>
  <si>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</si>
  <si>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</si>
  <si>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</si>
  <si>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</si>
  <si>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</si>
  <si>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</si>
  <si>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</si>
  <si>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</si>
  <si>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</si>
  <si>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</si>
  <si>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</si>
  <si>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</si>
  <si>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</si>
  <si>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</si>
  <si>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</si>
  <si>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</si>
  <si>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</si>
  <si>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</si>
  <si>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</si>
  <si>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</si>
  <si>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</si>
  <si>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</si>
  <si>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</si>
  <si>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</si>
  <si>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</si>
  <si>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</si>
  <si>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</si>
  <si>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</si>
  <si>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</si>
  <si>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</si>
  <si>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</si>
  <si>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</si>
  <si>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</si>
  <si>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</si>
  <si>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</si>
  <si>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</si>
  <si>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</si>
  <si>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</si>
  <si>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</si>
  <si>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</si>
  <si>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</si>
  <si>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</si>
  <si>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</si>
  <si>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</si>
  <si>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</si>
  <si>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</si>
  <si>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</si>
  <si>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</si>
  <si>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</si>
  <si>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</si>
  <si>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</si>
  <si>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</si>
  <si>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</si>
  <si>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</si>
  <si>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</si>
  <si>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</si>
  <si>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</si>
  <si>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</si>
  <si>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</si>
  <si>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</si>
  <si>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</si>
  <si>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</si>
  <si>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</si>
  <si>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</si>
  <si>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</si>
  <si>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</si>
  <si>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</si>
  <si>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</si>
  <si>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</si>
  <si>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</si>
  <si>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</si>
  <si>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</si>
  <si>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</si>
  <si>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</si>
  <si>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</si>
  <si>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</si>
  <si>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</si>
  <si>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</si>
  <si>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</si>
  <si>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</si>
  <si>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</si>
  <si>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</si>
  <si>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</si>
  <si>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</si>
  <si>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</si>
  <si>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</si>
  <si>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</si>
  <si>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</si>
  <si>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</si>
  <si>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</si>
  <si>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</si>
  <si>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</si>
  <si>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</si>
  <si>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</si>
  <si>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</si>
  <si>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</si>
  <si>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</si>
  <si>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</si>
  <si>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</si>
  <si>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</si>
  <si>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</si>
  <si>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</si>
  <si>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</si>
  <si>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</si>
  <si>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</si>
  <si>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</si>
  <si>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</si>
  <si>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</si>
  <si>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</si>
  <si>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</si>
  <si>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</si>
  <si>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</si>
  <si>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</si>
  <si>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</si>
  <si>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</si>
  <si>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</si>
  <si>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</si>
  <si>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</si>
  <si>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</si>
  <si>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</si>
  <si>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</si>
  <si>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</si>
  <si>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</si>
  <si>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</si>
  <si>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</si>
  <si>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</si>
  <si>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</si>
  <si>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</si>
  <si>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</si>
  <si>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</si>
  <si>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</si>
  <si>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</si>
  <si>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</si>
  <si>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</si>
  <si>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</si>
  <si>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</si>
  <si>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</si>
  <si>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</si>
  <si>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</si>
  <si>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</si>
  <si>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</si>
  <si>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</si>
  <si>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</si>
  <si>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</si>
  <si>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</si>
  <si>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</si>
  <si>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</si>
  <si>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</si>
  <si>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</si>
  <si>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</si>
  <si>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</si>
  <si>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</si>
  <si>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</si>
  <si>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</si>
  <si>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</si>
  <si>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</si>
  <si>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</si>
  <si>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</si>
  <si>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</si>
  <si>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</si>
  <si>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</si>
  <si>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</si>
  <si>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</si>
  <si>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</si>
  <si>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</si>
  <si>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</si>
  <si>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</si>
  <si>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</si>
  <si>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</si>
  <si>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</si>
  <si>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</si>
  <si>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</si>
  <si>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</si>
  <si>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</si>
  <si>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</si>
  <si>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</si>
  <si>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</si>
  <si>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</si>
  <si>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</si>
  <si>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</si>
  <si>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</si>
  <si>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</si>
  <si>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</si>
  <si>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</si>
  <si>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</si>
  <si>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</si>
  <si>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</si>
  <si>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</si>
  <si>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</si>
  <si>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</si>
  <si>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</si>
  <si>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</si>
  <si>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</si>
  <si>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</si>
  <si>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</si>
  <si>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</si>
  <si>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</si>
  <si>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</si>
  <si>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</si>
  <si>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</si>
  <si>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</si>
  <si>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</si>
  <si>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</si>
  <si>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</si>
  <si>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</si>
  <si>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</si>
  <si>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</si>
  <si>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</si>
  <si>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</si>
  <si>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</si>
  <si>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</si>
  <si>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</si>
  <si>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</si>
  <si>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</si>
  <si>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</si>
  <si>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</si>
  <si>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</si>
  <si>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</si>
  <si>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</si>
  <si>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</si>
  <si>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</si>
  <si>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</si>
  <si>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</si>
  <si>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</si>
  <si>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</si>
  <si>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</si>
  <si>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</si>
  <si>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</si>
  <si>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</si>
  <si>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</si>
  <si>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</si>
  <si>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</si>
  <si>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</si>
  <si>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</si>
  <si>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</si>
  <si>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</si>
  <si>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</si>
  <si>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</si>
  <si>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</si>
  <si>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</si>
  <si>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</si>
  <si>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</si>
  <si>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</si>
  <si>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</si>
  <si>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</si>
  <si>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</si>
  <si>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</si>
  <si>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</si>
  <si>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</si>
  <si>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</si>
  <si>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</si>
  <si>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</si>
  <si>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</si>
  <si>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</si>
  <si>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</si>
  <si>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</si>
  <si>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</si>
  <si>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</si>
  <si>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</si>
  <si>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</si>
  <si>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</si>
  <si>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</si>
  <si>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</si>
  <si>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</si>
  <si>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</si>
  <si>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</si>
  <si>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</si>
  <si>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</si>
  <si>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</si>
  <si>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</si>
  <si>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</si>
  <si>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</si>
  <si>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</si>
  <si>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</si>
  <si>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</si>
  <si>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</si>
  <si>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</si>
  <si>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</si>
  <si>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</si>
  <si>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</si>
  <si>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</si>
  <si>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</si>
  <si>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</si>
  <si>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</si>
  <si>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</si>
  <si>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</si>
  <si>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</si>
  <si>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</si>
  <si>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</si>
  <si>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</si>
  <si>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</si>
  <si>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</si>
  <si>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</si>
  <si>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</si>
  <si>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</si>
  <si>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</si>
  <si>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</si>
  <si>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</si>
  <si>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</si>
  <si>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</si>
  <si>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</si>
  <si>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</si>
  <si>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</si>
  <si>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</si>
  <si>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</si>
  <si>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</si>
  <si>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</si>
  <si>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</si>
  <si>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</si>
  <si>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</si>
  <si>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</si>
  <si>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</si>
  <si>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</si>
  <si>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</si>
  <si>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</si>
  <si>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</si>
  <si>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</si>
  <si>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</si>
  <si>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</si>
  <si>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</si>
  <si>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</si>
  <si>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</si>
  <si>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</si>
  <si>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</si>
  <si>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</si>
  <si>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</si>
  <si>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</si>
  <si>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</si>
  <si>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</si>
  <si>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</si>
  <si>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</si>
  <si>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</si>
  <si>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</si>
  <si>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</si>
  <si>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</si>
  <si>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</si>
  <si>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</si>
  <si>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</si>
  <si>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</si>
  <si>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</si>
  <si>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</si>
  <si>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</si>
  <si>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</si>
  <si>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</si>
  <si>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</si>
  <si>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</si>
  <si>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</si>
  <si>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</si>
  <si>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</si>
  <si>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</si>
  <si>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</si>
  <si>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</si>
  <si>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</si>
  <si>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</si>
  <si>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</si>
  <si>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</si>
  <si>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</si>
  <si>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</si>
  <si>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</si>
  <si>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</si>
  <si>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</si>
  <si>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</si>
  <si>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</si>
  <si>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</si>
  <si>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</si>
  <si>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</si>
  <si>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</si>
  <si>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</si>
  <si>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</si>
  <si>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</si>
  <si>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</si>
  <si>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</si>
  <si>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</si>
  <si>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</si>
  <si>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</si>
  <si>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</si>
  <si>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</si>
  <si>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</si>
  <si>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</si>
  <si>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</si>
  <si>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</si>
  <si>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</si>
  <si>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</si>
  <si>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</si>
  <si>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</si>
  <si>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</si>
  <si>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</si>
  <si>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</si>
  <si>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</si>
  <si>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</si>
  <si>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</si>
  <si>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</si>
  <si>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</si>
  <si>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</si>
  <si>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</si>
  <si>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</si>
  <si>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</si>
  <si>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</si>
  <si>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</si>
  <si>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</si>
  <si>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</si>
  <si>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</si>
  <si>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</si>
  <si>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</si>
  <si>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</si>
  <si>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</si>
  <si>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</si>
  <si>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</si>
  <si>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</si>
  <si>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</si>
  <si>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</si>
  <si>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</si>
  <si>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</si>
  <si>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</si>
  <si>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</si>
  <si>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</si>
  <si>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</si>
  <si>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</si>
  <si>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</si>
  <si>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</si>
  <si>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</si>
  <si>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</si>
  <si>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</si>
  <si>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</si>
  <si>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</si>
  <si>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</si>
  <si>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</si>
  <si>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</si>
  <si>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</si>
  <si>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</si>
  <si>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</si>
  <si>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</si>
  <si>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</si>
  <si>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</si>
  <si>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</si>
  <si>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</si>
  <si>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</si>
  <si>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</si>
  <si>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</si>
  <si>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</si>
  <si>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</si>
  <si>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</si>
  <si>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</si>
  <si>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</si>
  <si>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</si>
  <si>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</si>
  <si>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</si>
  <si>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</si>
  <si>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</si>
  <si>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</si>
  <si>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</si>
  <si>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</si>
  <si>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</si>
  <si>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</si>
  <si>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</si>
  <si>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</si>
  <si>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</si>
  <si>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</si>
  <si>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</si>
  <si>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</si>
  <si>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</si>
  <si>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</si>
  <si>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</si>
  <si>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</si>
  <si>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</si>
  <si>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</si>
  <si>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</si>
  <si>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</si>
  <si>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</si>
  <si>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</si>
  <si>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</si>
  <si>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</si>
  <si>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</si>
  <si>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</si>
  <si>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</si>
  <si>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</si>
  <si>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</si>
  <si>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</si>
  <si>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</si>
  <si>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</si>
  <si>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</si>
  <si>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</si>
  <si>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</si>
  <si>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</si>
  <si>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</si>
  <si>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</si>
  <si>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</si>
  <si>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</si>
  <si>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</si>
  <si>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</si>
  <si>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</si>
  <si>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</si>
  <si>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</si>
  <si>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</si>
  <si>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</si>
  <si>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</si>
  <si>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</si>
  <si>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</si>
  <si>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</si>
  <si>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</si>
  <si>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</si>
  <si>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</si>
  <si>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</si>
  <si>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</si>
  <si>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</si>
  <si>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</si>
  <si>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</si>
  <si>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</si>
  <si>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</si>
  <si>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</si>
  <si>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</si>
  <si>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</si>
  <si>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</si>
  <si>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</si>
  <si>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</si>
  <si>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</si>
  <si>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</si>
  <si>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</si>
  <si>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</si>
  <si>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</si>
  <si>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</si>
  <si>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</si>
  <si>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</si>
  <si>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</si>
  <si>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</si>
  <si>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</si>
  <si>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</si>
  <si>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</si>
  <si>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</si>
  <si>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</si>
  <si>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</si>
  <si>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</si>
  <si>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</si>
  <si>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</si>
  <si>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</si>
  <si>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</si>
  <si>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</si>
  <si>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</si>
  <si>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</si>
  <si>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</si>
  <si>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</si>
  <si>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</si>
  <si>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</si>
  <si>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</si>
  <si>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</si>
  <si>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</si>
  <si>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</si>
  <si>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</si>
  <si>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</si>
  <si>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</si>
  <si>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</si>
  <si>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</si>
  <si>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</si>
  <si>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</si>
  <si>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</si>
  <si>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</si>
  <si>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</si>
  <si>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</si>
  <si>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</si>
  <si>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</si>
  <si>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</si>
  <si>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</si>
  <si>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</si>
  <si>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</si>
  <si>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</si>
  <si>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</si>
  <si>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</si>
  <si>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</si>
  <si>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</si>
  <si>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</si>
  <si>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</si>
  <si>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</si>
  <si>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</si>
  <si>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</si>
  <si>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</si>
  <si>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</si>
  <si>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</si>
  <si>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</si>
  <si>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</si>
  <si>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</si>
  <si>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</si>
  <si>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</si>
  <si>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</si>
  <si>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</si>
  <si>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</si>
  <si>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</si>
  <si>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</si>
  <si>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</si>
  <si>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</si>
  <si>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</si>
  <si>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</si>
  <si>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</si>
  <si>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</si>
  <si>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</si>
  <si>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</si>
  <si>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</si>
  <si>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</si>
  <si>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</si>
  <si>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</si>
  <si>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</si>
  <si>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</si>
  <si>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</si>
  <si>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</si>
  <si>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</si>
  <si>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</si>
  <si>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</si>
  <si>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</si>
  <si>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</si>
  <si>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</si>
  <si>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</si>
  <si>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</si>
  <si>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</si>
  <si>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</si>
  <si>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</si>
  <si>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</si>
  <si>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</si>
  <si>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</si>
  <si>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</si>
  <si>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</si>
  <si>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</si>
  <si>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</si>
  <si>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</si>
  <si>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</si>
  <si>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</si>
  <si>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</si>
  <si>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</si>
  <si>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</si>
  <si>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</si>
  <si>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</si>
  <si>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</si>
  <si>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</si>
  <si>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</si>
  <si>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</si>
  <si>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</si>
  <si>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</si>
  <si>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</si>
  <si>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</si>
  <si>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</si>
  <si>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</si>
  <si>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</si>
  <si>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</si>
  <si>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</si>
  <si>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</si>
  <si>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</si>
  <si>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</si>
  <si>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</si>
  <si>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</si>
  <si>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</si>
  <si>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</si>
  <si>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</si>
  <si>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</si>
  <si>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</si>
  <si>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</si>
  <si>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</si>
  <si>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</si>
  <si>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</si>
  <si>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</si>
  <si>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</si>
  <si>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</si>
  <si>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</si>
  <si>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</si>
  <si>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</si>
  <si>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</si>
  <si>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</si>
  <si>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</si>
  <si>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</si>
  <si>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</si>
  <si>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</si>
  <si>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</si>
  <si>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</si>
  <si>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</si>
  <si>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</si>
  <si>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</si>
  <si>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</si>
  <si>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</si>
  <si>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</si>
  <si>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</si>
  <si>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</si>
  <si>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</si>
  <si>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</si>
  <si>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</si>
  <si>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</si>
  <si>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</si>
  <si>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</si>
  <si>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</si>
  <si>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</si>
  <si>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</si>
  <si>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</si>
  <si>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</si>
  <si>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</si>
  <si>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</si>
  <si>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</si>
  <si>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</si>
  <si>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</si>
  <si>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</si>
  <si>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</si>
  <si>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</si>
  <si>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</si>
  <si>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</si>
  <si>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</si>
  <si>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</si>
  <si>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</si>
  <si>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</si>
  <si>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</si>
  <si>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</si>
  <si>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</si>
  <si>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</si>
  <si>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</si>
  <si>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</si>
  <si>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</si>
  <si>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</si>
  <si>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</si>
  <si>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</si>
  <si>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</si>
  <si>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</si>
  <si>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</si>
  <si>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</si>
  <si>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</si>
  <si>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</si>
  <si>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</si>
  <si>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</si>
  <si>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</si>
  <si>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</si>
  <si>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</si>
  <si>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</si>
  <si>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</si>
  <si>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</si>
  <si>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</si>
  <si>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</si>
  <si>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</si>
  <si>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</si>
  <si>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</si>
  <si>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</si>
  <si>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</si>
  <si>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</si>
  <si>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</si>
  <si>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</si>
  <si>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</si>
  <si>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</si>
  <si>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</si>
  <si>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</si>
  <si>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</si>
  <si>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</si>
  <si>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</si>
  <si>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</si>
  <si>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</si>
  <si>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</si>
  <si>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</si>
  <si>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</si>
  <si>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</si>
  <si>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</si>
  <si>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</si>
  <si>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</si>
  <si>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</si>
  <si>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</si>
  <si>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</si>
  <si>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</si>
  <si>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</si>
  <si>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</si>
  <si>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</si>
  <si>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</si>
  <si>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</si>
  <si>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</si>
  <si>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</si>
  <si>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</si>
  <si>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</si>
  <si>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</si>
  <si>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</si>
  <si>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</si>
  <si>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</si>
  <si>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</si>
  <si>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</si>
  <si>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</si>
  <si>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</si>
  <si>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</si>
  <si>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</si>
  <si>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</si>
  <si>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</si>
  <si>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</si>
  <si>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</si>
  <si>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</si>
  <si>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</si>
  <si>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</si>
  <si>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</si>
  <si>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</si>
  <si>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</si>
  <si>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</si>
  <si>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</si>
  <si>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</si>
  <si>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</si>
  <si>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</si>
  <si>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</si>
  <si>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</si>
  <si>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</si>
  <si>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</si>
  <si>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</si>
  <si>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</si>
  <si>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</si>
  <si>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</si>
  <si>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</si>
  <si>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</si>
  <si>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</si>
  <si>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</si>
  <si>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</si>
  <si>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</si>
  <si>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</si>
  <si>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</si>
  <si>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</si>
  <si>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</si>
  <si>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</si>
  <si>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</si>
  <si>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</si>
  <si>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</si>
  <si>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</si>
  <si>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</si>
  <si>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</si>
  <si>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</si>
  <si>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</si>
  <si>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</si>
  <si>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</si>
  <si>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</si>
  <si>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</si>
  <si>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</si>
  <si>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</si>
  <si>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</si>
  <si>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</si>
  <si>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</si>
  <si>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</si>
  <si>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</si>
  <si>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</si>
  <si>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</si>
  <si>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</si>
  <si>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</si>
  <si>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</si>
  <si>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</si>
  <si>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</si>
  <si>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</si>
  <si>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</si>
  <si>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</si>
  <si>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</si>
  <si>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</si>
  <si>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</si>
  <si>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</si>
  <si>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</si>
  <si>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</si>
  <si>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</si>
  <si>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</si>
  <si>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</si>
  <si>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</si>
  <si>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</si>
  <si>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</si>
  <si>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</si>
  <si>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</si>
  <si>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</si>
  <si>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</si>
  <si>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</si>
  <si>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</si>
  <si>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</si>
  <si>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</si>
  <si>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</si>
  <si>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</si>
  <si>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</si>
  <si>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</si>
  <si>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</si>
  <si>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</si>
  <si>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</si>
  <si>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</si>
  <si>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</si>
  <si>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</si>
  <si>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</si>
  <si>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</si>
  <si>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</si>
  <si>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</si>
  <si>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</si>
  <si>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</si>
  <si>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</si>
  <si>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</si>
  <si>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</si>
  <si>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</si>
  <si>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</si>
  <si>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</si>
  <si>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</si>
  <si>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</si>
  <si>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</si>
  <si>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</si>
  <si>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</si>
  <si>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</si>
  <si>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</si>
  <si>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</si>
  <si>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</si>
  <si>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</si>
  <si>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</si>
  <si>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</si>
  <si>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</si>
  <si>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</si>
  <si>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</si>
  <si>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</si>
  <si>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</si>
  <si>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</si>
  <si>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</si>
  <si>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</si>
  <si>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</si>
  <si>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</si>
  <si>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</si>
  <si>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</si>
  <si>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</si>
  <si>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</si>
  <si>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</si>
  <si>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</si>
  <si>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</si>
  <si>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</si>
  <si>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</si>
  <si>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</si>
  <si>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</si>
  <si>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</si>
  <si>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</si>
  <si>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</si>
  <si>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</si>
  <si>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</si>
  <si>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</si>
  <si>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</si>
  <si>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</si>
  <si>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</si>
  <si>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</si>
  <si>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</si>
  <si>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</si>
  <si>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</si>
  <si>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</si>
  <si>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</si>
  <si>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</si>
  <si>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</si>
  <si>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</si>
  <si>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</si>
  <si>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</si>
  <si>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</si>
  <si>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</si>
  <si>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</si>
  <si>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</si>
  <si>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</si>
  <si>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</si>
  <si>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</si>
  <si>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</si>
  <si>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</si>
  <si>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</si>
  <si>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</si>
  <si>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</si>
  <si>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</si>
  <si>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</si>
  <si>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</si>
  <si>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</si>
  <si>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</si>
  <si>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</si>
  <si>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</si>
  <si>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</si>
  <si>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</si>
  <si>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</si>
  <si>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</si>
  <si>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</si>
  <si>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</si>
  <si>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</si>
  <si>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</si>
  <si>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</si>
  <si>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</si>
  <si>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</si>
  <si>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</si>
  <si>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</si>
  <si>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</si>
  <si>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</si>
  <si>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</si>
  <si>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</si>
  <si>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</si>
  <si>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</si>
  <si>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</si>
  <si>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</si>
  <si>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</si>
  <si>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</si>
  <si>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</si>
  <si>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</si>
  <si>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</si>
  <si>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</si>
  <si>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</si>
  <si>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</si>
  <si>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</si>
  <si>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</si>
  <si>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</si>
  <si>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</si>
  <si>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</si>
  <si>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</si>
  <si>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</si>
  <si>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</si>
  <si>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</si>
  <si>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</si>
  <si>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</si>
  <si>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</si>
  <si>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</si>
  <si>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</si>
  <si>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</si>
  <si>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</si>
  <si>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</si>
  <si>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</si>
  <si>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</si>
  <si>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</si>
  <si>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</si>
  <si>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</si>
  <si>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</si>
  <si>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</si>
  <si>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</si>
  <si>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</si>
  <si>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</si>
  <si>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</si>
  <si>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</si>
  <si>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</si>
  <si>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</si>
  <si>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</si>
  <si>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</si>
  <si>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</si>
  <si>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</si>
  <si>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</si>
  <si>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</si>
  <si>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</si>
  <si>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</si>
  <si>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</si>
  <si>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</si>
  <si>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</si>
  <si>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</si>
  <si>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</si>
  <si>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</si>
  <si>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</si>
  <si>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</si>
  <si>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</si>
  <si>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</si>
  <si>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</si>
  <si>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</si>
  <si>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</si>
  <si>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</si>
  <si>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</si>
  <si>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</si>
  <si>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</si>
  <si>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</si>
  <si>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</si>
  <si>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</si>
  <si>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</si>
  <si>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</si>
  <si>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</si>
  <si>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</si>
  <si>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</si>
  <si>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</si>
  <si>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</si>
  <si>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</si>
  <si>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</si>
  <si>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</si>
  <si>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</si>
  <si>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</si>
  <si>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</si>
  <si>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</si>
  <si>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</si>
  <si>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</si>
  <si>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</si>
  <si>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</si>
  <si>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</si>
  <si>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</si>
  <si>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</si>
  <si>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</si>
  <si>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</si>
  <si>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</si>
  <si>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</si>
  <si>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</si>
  <si>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</si>
  <si>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</si>
  <si>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</si>
  <si>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</si>
  <si>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</si>
  <si>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</si>
  <si>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</si>
  <si>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</si>
  <si>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</si>
  <si>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</si>
  <si>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</si>
  <si>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</si>
  <si>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</si>
  <si>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</si>
  <si>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</si>
  <si>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</si>
  <si>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</si>
  <si>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</si>
  <si>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</si>
  <si>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</si>
  <si>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</si>
  <si>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</si>
  <si>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</si>
  <si>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</si>
  <si>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</si>
  <si>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</si>
  <si>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</si>
  <si>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</si>
  <si>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</si>
  <si>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</si>
  <si>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</si>
  <si>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</si>
  <si>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</si>
  <si>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</si>
  <si>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</si>
  <si>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</si>
  <si>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</si>
  <si>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</si>
  <si>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</si>
  <si>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</si>
  <si>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</si>
  <si>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</si>
  <si>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</si>
  <si>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</si>
  <si>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</si>
  <si>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</si>
  <si>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</si>
  <si>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</si>
  <si>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</si>
  <si>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</si>
  <si>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</si>
  <si>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</si>
  <si>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</si>
  <si>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</si>
  <si>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</si>
  <si>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</si>
  <si>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</si>
  <si>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</si>
  <si>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</si>
  <si>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</si>
  <si>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</si>
  <si>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</si>
  <si>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</si>
  <si>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</si>
  <si>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</si>
  <si>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</si>
  <si>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</si>
  <si>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</si>
  <si>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</si>
  <si>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</si>
  <si>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</si>
  <si>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</si>
  <si>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</si>
  <si>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</si>
  <si>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</si>
  <si>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</si>
  <si>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</si>
  <si>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</si>
  <si>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</si>
  <si>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</si>
  <si>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</si>
  <si>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</si>
  <si>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</si>
  <si>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</si>
  <si>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</si>
  <si>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</si>
  <si>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</si>
  <si>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</si>
  <si>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</si>
  <si>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</si>
  <si>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</si>
  <si>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</si>
  <si>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</si>
  <si>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</si>
  <si>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</si>
  <si>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</si>
  <si>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</si>
  <si>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</si>
  <si>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</si>
  <si>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</si>
  <si>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</si>
  <si>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</si>
  <si>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</si>
  <si>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</si>
  <si>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</si>
  <si>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</si>
  <si>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</si>
  <si>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</si>
  <si>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</si>
  <si>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</si>
  <si>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</si>
  <si>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</si>
  <si>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</si>
  <si>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</si>
  <si>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</si>
  <si>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</si>
  <si>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</si>
  <si>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</si>
  <si>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</si>
  <si>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</si>
  <si>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</si>
  <si>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</si>
  <si>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</si>
  <si>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</si>
  <si>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</si>
  <si>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</si>
  <si>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</si>
  <si>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</si>
  <si>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</si>
  <si>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</si>
  <si>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</si>
  <si>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</si>
  <si>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</si>
  <si>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</si>
  <si>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</si>
  <si>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</si>
  <si>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</si>
  <si>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</si>
  <si>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</si>
  <si>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</si>
  <si>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</si>
  <si>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</si>
  <si>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</si>
  <si>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</si>
  <si>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</si>
  <si>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</si>
  <si>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</si>
  <si>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</si>
  <si>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</si>
  <si>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</si>
  <si>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</si>
  <si>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</si>
  <si>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</si>
  <si>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</si>
  <si>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</si>
  <si>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</si>
  <si>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</si>
  <si>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</si>
  <si>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</si>
  <si>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</si>
  <si>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</si>
  <si>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</si>
  <si>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</si>
  <si>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</si>
  <si>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</si>
  <si>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</si>
  <si>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</si>
  <si>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</si>
  <si>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</si>
  <si>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</si>
  <si>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</si>
  <si>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</si>
  <si>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</si>
  <si>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</si>
  <si>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</si>
  <si>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</si>
  <si>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</si>
  <si>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</si>
  <si>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</si>
  <si>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</si>
  <si>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</si>
  <si>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</si>
  <si>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</si>
  <si>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</si>
  <si>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</si>
  <si>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</si>
  <si>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</si>
  <si>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</si>
  <si>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</si>
  <si>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</si>
  <si>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</si>
  <si>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</si>
  <si>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</si>
  <si>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</si>
  <si>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</si>
  <si>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</si>
  <si>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</si>
  <si>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</si>
  <si>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</si>
  <si>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</si>
  <si>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</si>
  <si>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</si>
  <si>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</si>
  <si>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</si>
  <si>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</si>
  <si>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</si>
  <si>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</si>
  <si>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</si>
  <si>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</si>
  <si>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</si>
  <si>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</si>
  <si>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</si>
  <si>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</si>
  <si>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</si>
  <si>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</si>
  <si>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</si>
  <si>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</si>
  <si>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</si>
  <si>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</si>
  <si>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</si>
  <si>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</si>
  <si>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</si>
  <si>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</si>
  <si>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</si>
  <si>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</si>
  <si>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</si>
  <si>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</si>
  <si>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</si>
  <si>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</si>
  <si>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</si>
  <si>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</si>
  <si>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</si>
  <si>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</si>
  <si>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</si>
  <si>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</si>
  <si>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</si>
  <si>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</si>
  <si>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</si>
  <si>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</si>
  <si>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</si>
  <si>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</si>
  <si>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</si>
  <si>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</si>
  <si>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</si>
  <si>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</si>
  <si>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</si>
  <si>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</si>
  <si>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</si>
  <si>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</si>
  <si>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</si>
  <si>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</si>
  <si>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</si>
  <si>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</si>
  <si>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</si>
  <si>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</si>
  <si>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</si>
  <si>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</si>
  <si>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</si>
  <si>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</si>
  <si>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</si>
  <si>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</si>
  <si>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</si>
  <si>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</si>
  <si>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</si>
  <si>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</si>
  <si>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</si>
  <si>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</si>
  <si>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</si>
  <si>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</si>
  <si>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</si>
  <si>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</si>
  <si>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</si>
  <si>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</si>
  <si>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</si>
  <si>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</si>
  <si>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</si>
  <si>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</si>
  <si>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</si>
  <si>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</si>
  <si>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</si>
  <si>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</si>
  <si>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</si>
  <si>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</si>
  <si>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</si>
  <si>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</si>
  <si>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</si>
  <si>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</si>
  <si>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</si>
  <si>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</si>
  <si>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</si>
  <si>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</si>
  <si>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</si>
  <si>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</si>
  <si>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</si>
  <si>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</si>
  <si>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</si>
  <si>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</si>
  <si>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</si>
  <si>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</si>
  <si>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</si>
  <si>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</si>
  <si>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</si>
  <si>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</si>
  <si>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</si>
  <si>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</si>
  <si>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</si>
  <si>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</si>
  <si>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</si>
  <si>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</si>
  <si>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</si>
  <si>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</si>
  <si>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</si>
  <si>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</si>
  <si>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</si>
  <si>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</si>
  <si>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</si>
  <si>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</si>
  <si>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</si>
  <si>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</si>
  <si>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</si>
  <si>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</si>
  <si>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</si>
  <si>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</si>
  <si>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</si>
  <si>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</si>
  <si>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</si>
  <si>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</si>
  <si>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</si>
  <si>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</si>
  <si>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</si>
  <si>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</si>
  <si>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</si>
  <si>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</si>
  <si>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</si>
  <si>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</si>
  <si>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</si>
  <si>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</si>
  <si>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</si>
  <si>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</si>
  <si>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</si>
  <si>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</si>
  <si>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</si>
  <si>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</si>
  <si>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</si>
  <si>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</si>
  <si>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</si>
  <si>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</si>
  <si>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</si>
  <si>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</si>
  <si>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</si>
  <si>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</si>
  <si>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</si>
  <si>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</si>
  <si>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</si>
  <si>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</si>
  <si>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</si>
  <si>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</si>
  <si>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</si>
  <si>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</si>
  <si>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</si>
  <si>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</si>
  <si>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</si>
  <si>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</si>
  <si>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</si>
  <si>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</si>
  <si>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</si>
  <si>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</si>
  <si>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</si>
  <si>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</si>
  <si>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</si>
  <si>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</si>
  <si>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</si>
  <si>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</si>
  <si>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</si>
  <si>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</si>
  <si>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</si>
  <si>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</si>
  <si>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</si>
  <si>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</si>
  <si>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</si>
  <si>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</si>
  <si>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</si>
  <si>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</si>
  <si>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</si>
  <si>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</si>
  <si>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</si>
  <si>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</si>
  <si>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</si>
  <si>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</si>
  <si>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</si>
  <si>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</si>
  <si>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</si>
  <si>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</si>
  <si>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</si>
  <si>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</si>
  <si>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</si>
  <si>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</si>
  <si>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</si>
  <si>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</si>
  <si>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</si>
  <si>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</si>
  <si>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</si>
  <si>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</si>
  <si>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</si>
  <si>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</si>
  <si>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</si>
  <si>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</si>
  <si>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</si>
  <si>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</si>
  <si>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</si>
  <si>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</si>
  <si>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</si>
  <si>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</si>
  <si>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</si>
  <si>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</si>
  <si>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</si>
  <si>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</si>
  <si>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</si>
  <si>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</si>
  <si>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</si>
  <si>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</si>
  <si>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</si>
  <si>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</si>
  <si>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</si>
  <si>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</si>
  <si>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</si>
  <si>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</si>
  <si>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</si>
  <si>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</si>
  <si>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</si>
  <si>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</si>
  <si>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</si>
  <si>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</si>
  <si>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</si>
  <si>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</si>
  <si>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</si>
  <si>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</si>
  <si>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</si>
  <si>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</si>
  <si>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</si>
  <si>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</si>
  <si>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</si>
  <si>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</si>
  <si>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</si>
  <si>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</si>
  <si>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</si>
  <si>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</si>
  <si>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</si>
  <si>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</si>
  <si>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</si>
  <si>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OKRUK U OKRUGU GORNJEM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</si>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</sst>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923695.69999999984</v>
      </c>
      <c r="D2" s="7">
        <f>'PR-RAS'!E6</f>
        <v>944660.36</v>
      </c>
      <c r="E2" s="7">
        <v>0</v>
      </c>
      <c r="F2" s="7">
        <v>0</v>
      </c>
      <c r="G2" s="8">
        <f t="shared" ref="G2:G274" si="0">(B2/1000)*(C2*1+D2*2)</f>
        <v>2813.0164199999999</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872474.96</v>
      </c>
      <c r="D45" s="2">
        <f>'PR-RAS'!E49</f>
        <v>878068.82000000007</v>
      </c>
      <c r="E45" s="2">
        <v>0</v>
      </c>
      <c r="F45" s="2">
        <v>0</v>
      </c>
      <c r="G45" s="3">
        <f t="shared" si="0"/>
        <v>115658.9544</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864253.61</v>
      </c>
      <c r="D64" s="2">
        <f>'PR-RAS'!E68</f>
        <v>870005.53</v>
      </c>
      <c r="E64" s="2">
        <v>0</v>
      </c>
      <c r="F64" s="2">
        <v>0</v>
      </c>
      <c r="G64" s="3">
        <f t="shared" si="0"/>
        <v>164068.67421</v>
      </c>
      <c r="H64" s="3">
        <f t="shared" si="1"/>
        <v>0.85999999998603016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858776.28</v>
      </c>
      <c r="D65" s="2">
        <f>'PR-RAS'!E69</f>
        <v>863025.28</v>
      </c>
      <c r="E65" s="2">
        <v>0</v>
      </c>
      <c r="F65" s="2">
        <v>0</v>
      </c>
      <c r="G65" s="3">
        <f t="shared" si="0"/>
        <v>165428.91775999998</v>
      </c>
      <c r="H65" s="3">
        <f t="shared" si="1"/>
        <v>0.56000000005587935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5477.33</v>
      </c>
      <c r="D66" s="2">
        <f>'PR-RAS'!E70</f>
        <v>6980.25</v>
      </c>
      <c r="E66" s="2">
        <v>0</v>
      </c>
      <c r="F66" s="2">
        <v>0</v>
      </c>
      <c r="G66" s="3">
        <f t="shared" si="0"/>
        <v>1263.4589500000002</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8221.35</v>
      </c>
      <c r="D73" s="2">
        <f>'PR-RAS'!E77</f>
        <v>8063.29</v>
      </c>
      <c r="E73" s="2">
        <v>0</v>
      </c>
      <c r="F73" s="2">
        <v>0</v>
      </c>
      <c r="G73" s="3">
        <f t="shared" si="0"/>
        <v>1753.0509599999998</v>
      </c>
      <c r="H73" s="3">
        <f t="shared" si="1"/>
        <v>0.64000000000032742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1233.2</v>
      </c>
      <c r="D74" s="2">
        <f>'PR-RAS'!E78</f>
        <v>1209.47</v>
      </c>
      <c r="E74" s="2">
        <v>0</v>
      </c>
      <c r="F74" s="2">
        <v>0</v>
      </c>
      <c r="G74" s="3">
        <f t="shared" si="0"/>
        <v>266.60622000000001</v>
      </c>
      <c r="H74" s="3">
        <f t="shared" si="1"/>
        <v>0.67000000000007276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6988.15</v>
      </c>
      <c r="D76" s="2">
        <f>'PR-RAS'!E80</f>
        <v>6853.82</v>
      </c>
      <c r="E76" s="2">
        <v>0</v>
      </c>
      <c r="F76" s="2">
        <v>0</v>
      </c>
      <c r="G76" s="3">
        <f t="shared" si="0"/>
        <v>1552.18425</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0.21</v>
      </c>
      <c r="D78" s="2">
        <f>'PR-RAS'!E82</f>
        <v>0.23</v>
      </c>
      <c r="E78" s="2">
        <v>0</v>
      </c>
      <c r="F78" s="2">
        <v>0</v>
      </c>
      <c r="G78" s="3">
        <f t="shared" si="0"/>
        <v>5.1590000000000004E-2</v>
      </c>
      <c r="H78" s="3">
        <f t="shared" si="1"/>
        <v>0.44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0.23</v>
      </c>
      <c r="E79" s="2">
        <v>0</v>
      </c>
      <c r="F79" s="2">
        <v>0</v>
      </c>
      <c r="G79" s="3">
        <f t="shared" si="0"/>
        <v>5.2260000000000001E-2</v>
      </c>
      <c r="H79" s="3">
        <f t="shared" si="1"/>
        <v>0.44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0.23</v>
      </c>
      <c r="E81" s="2">
        <v>0</v>
      </c>
      <c r="F81" s="2">
        <v>0</v>
      </c>
      <c r="G81" s="3">
        <f t="shared" si="0"/>
        <v>5.3600000000000002E-2</v>
      </c>
      <c r="H81" s="3">
        <f t="shared" si="1"/>
        <v>0.44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1278.2</v>
      </c>
      <c r="D121" s="2">
        <f>'PR-RAS'!E125</f>
        <v>1273.5999999999999</v>
      </c>
      <c r="E121" s="2">
        <v>0</v>
      </c>
      <c r="F121" s="2">
        <v>0</v>
      </c>
      <c r="G121" s="3">
        <f t="shared" si="0"/>
        <v>459.04799999999994</v>
      </c>
      <c r="H121" s="3">
        <f t="shared" si="1"/>
        <v>0.60000000000013642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358.2</v>
      </c>
      <c r="D122" s="2">
        <f>'PR-RAS'!E126</f>
        <v>1273.5999999999999</v>
      </c>
      <c r="E122" s="2">
        <v>0</v>
      </c>
      <c r="F122" s="2">
        <v>0</v>
      </c>
      <c r="G122" s="3">
        <f t="shared" si="0"/>
        <v>351.55339999999995</v>
      </c>
      <c r="H122" s="3">
        <f t="shared" si="1"/>
        <v>0.60000000000007958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358.2</v>
      </c>
      <c r="D124" s="2">
        <f>'PR-RAS'!E128</f>
        <v>1273.5999999999999</v>
      </c>
      <c r="E124" s="2">
        <v>0</v>
      </c>
      <c r="F124" s="2">
        <v>0</v>
      </c>
      <c r="G124" s="3">
        <f t="shared" si="0"/>
        <v>357.36419999999993</v>
      </c>
      <c r="H124" s="3">
        <f t="shared" si="1"/>
        <v>0.60000000000007958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920</v>
      </c>
      <c r="D125" s="2">
        <f>'PR-RAS'!E129</f>
        <v>0</v>
      </c>
      <c r="E125" s="2">
        <v>0</v>
      </c>
      <c r="F125" s="2">
        <v>0</v>
      </c>
      <c r="G125" s="3">
        <f t="shared" si="0"/>
        <v>114.08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920</v>
      </c>
      <c r="D126" s="2">
        <f>'PR-RAS'!E130</f>
        <v>0</v>
      </c>
      <c r="E126" s="2">
        <v>0</v>
      </c>
      <c r="F126" s="2">
        <v>0</v>
      </c>
      <c r="G126" s="3">
        <f t="shared" si="0"/>
        <v>115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49942.33</v>
      </c>
      <c r="D130" s="2">
        <f>'PR-RAS'!E134</f>
        <v>65317.71</v>
      </c>
      <c r="E130" s="2">
        <v>0</v>
      </c>
      <c r="F130" s="2">
        <v>0</v>
      </c>
      <c r="G130" s="3">
        <f t="shared" si="0"/>
        <v>23294.529750000002</v>
      </c>
      <c r="H130" s="3">
        <f t="shared" si="1"/>
        <v>0.62000000000261934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49942.33</v>
      </c>
      <c r="D131" s="2">
        <f>'PR-RAS'!E135</f>
        <v>65317.71</v>
      </c>
      <c r="E131" s="2">
        <v>0</v>
      </c>
      <c r="F131" s="2">
        <v>0</v>
      </c>
      <c r="G131" s="3">
        <f t="shared" si="0"/>
        <v>23475.107500000002</v>
      </c>
      <c r="H131" s="3">
        <f t="shared" si="1"/>
        <v>0.62000000000261934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49942.33</v>
      </c>
      <c r="D132" s="2">
        <f>'PR-RAS'!E136</f>
        <v>65317.71</v>
      </c>
      <c r="E132" s="2">
        <v>0</v>
      </c>
      <c r="F132" s="2">
        <v>0</v>
      </c>
      <c r="G132" s="3">
        <f t="shared" si="0"/>
        <v>23655.685250000002</v>
      </c>
      <c r="H132" s="3">
        <f t="shared" si="1"/>
        <v>0.62000000000261934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921137.35999999987</v>
      </c>
      <c r="D148" s="2">
        <f>'PR-RAS'!E152</f>
        <v>992019.53000000014</v>
      </c>
      <c r="E148" s="2">
        <v>0</v>
      </c>
      <c r="F148" s="2">
        <v>0</v>
      </c>
      <c r="G148" s="3">
        <f t="shared" si="0"/>
        <v>427060.93373999995</v>
      </c>
      <c r="H148" s="3">
        <f t="shared" si="1"/>
        <v>0.82999999972525984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814200.09</v>
      </c>
      <c r="D149" s="2">
        <f>'PR-RAS'!E153</f>
        <v>883153.24000000011</v>
      </c>
      <c r="E149" s="2">
        <v>0</v>
      </c>
      <c r="F149" s="2">
        <v>0</v>
      </c>
      <c r="G149" s="3">
        <f t="shared" si="0"/>
        <v>381914.97236000001</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671798.59</v>
      </c>
      <c r="D150" s="2">
        <f>'PR-RAS'!E154</f>
        <v>727788.4</v>
      </c>
      <c r="E150" s="2">
        <v>0</v>
      </c>
      <c r="F150" s="2">
        <v>0</v>
      </c>
      <c r="G150" s="3">
        <f t="shared" si="0"/>
        <v>316978.93310999998</v>
      </c>
      <c r="H150" s="3">
        <f t="shared" si="1"/>
        <v>0.81000000005587935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665537.81999999995</v>
      </c>
      <c r="D151" s="2">
        <f>'PR-RAS'!E155</f>
        <v>718879.47</v>
      </c>
      <c r="E151" s="2">
        <v>0</v>
      </c>
      <c r="F151" s="2">
        <v>0</v>
      </c>
      <c r="G151" s="3">
        <f t="shared" si="0"/>
        <v>315494.51399999997</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4104.18</v>
      </c>
      <c r="D153" s="2">
        <f>'PR-RAS'!E157</f>
        <v>6253.53</v>
      </c>
      <c r="E153" s="2">
        <v>0</v>
      </c>
      <c r="F153" s="2">
        <v>0</v>
      </c>
      <c r="G153" s="3">
        <f t="shared" si="0"/>
        <v>2524.9084799999996</v>
      </c>
      <c r="H153" s="3">
        <f t="shared" si="1"/>
        <v>0.6500000000005457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2156.59</v>
      </c>
      <c r="D154" s="2">
        <f>'PR-RAS'!E158</f>
        <v>2655.4</v>
      </c>
      <c r="E154" s="2">
        <v>0</v>
      </c>
      <c r="F154" s="2">
        <v>0</v>
      </c>
      <c r="G154" s="3">
        <f t="shared" si="0"/>
        <v>1142.5106700000001</v>
      </c>
      <c r="H154" s="3">
        <f t="shared" si="1"/>
        <v>0.80999999999994543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31554.49</v>
      </c>
      <c r="D155" s="2">
        <f>'PR-RAS'!E159</f>
        <v>35279.69</v>
      </c>
      <c r="E155" s="2">
        <v>0</v>
      </c>
      <c r="F155" s="2">
        <v>0</v>
      </c>
      <c r="G155" s="3">
        <f t="shared" si="0"/>
        <v>15725.535980000001</v>
      </c>
      <c r="H155" s="3">
        <f t="shared" si="1"/>
        <v>0.7999999999992724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110847.01</v>
      </c>
      <c r="D156" s="2">
        <f>'PR-RAS'!E160</f>
        <v>120085.15</v>
      </c>
      <c r="E156" s="2">
        <v>0</v>
      </c>
      <c r="F156" s="2">
        <v>0</v>
      </c>
      <c r="G156" s="3">
        <f t="shared" si="0"/>
        <v>54407.68305</v>
      </c>
      <c r="H156" s="3">
        <f t="shared" si="1"/>
        <v>0.15999999998894054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110847.01</v>
      </c>
      <c r="D158" s="2">
        <f>'PR-RAS'!E162</f>
        <v>120085.15</v>
      </c>
      <c r="E158" s="2">
        <v>0</v>
      </c>
      <c r="F158" s="2">
        <v>0</v>
      </c>
      <c r="G158" s="3">
        <f t="shared" si="0"/>
        <v>55109.717669999998</v>
      </c>
      <c r="H158" s="3">
        <f t="shared" si="1"/>
        <v>0.15999999998894054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100313.56</v>
      </c>
      <c r="D160" s="2">
        <f>'PR-RAS'!E164</f>
        <v>104113.21</v>
      </c>
      <c r="E160" s="2">
        <v>0</v>
      </c>
      <c r="F160" s="2">
        <v>0</v>
      </c>
      <c r="G160" s="3">
        <f t="shared" si="0"/>
        <v>49057.856820000001</v>
      </c>
      <c r="H160" s="3">
        <f t="shared" si="1"/>
        <v>0.65000000000873115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16360.01</v>
      </c>
      <c r="D161" s="2">
        <f>'PR-RAS'!E165</f>
        <v>16984.690000000002</v>
      </c>
      <c r="E161" s="2">
        <v>0</v>
      </c>
      <c r="F161" s="2">
        <v>0</v>
      </c>
      <c r="G161" s="3">
        <f t="shared" si="0"/>
        <v>8052.702400000001</v>
      </c>
      <c r="H161" s="3">
        <f t="shared" si="1"/>
        <v>0.31999999999788997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1868.95</v>
      </c>
      <c r="D162" s="2">
        <f>'PR-RAS'!E166</f>
        <v>2199.75</v>
      </c>
      <c r="E162" s="2">
        <v>0</v>
      </c>
      <c r="F162" s="2">
        <v>0</v>
      </c>
      <c r="G162" s="3">
        <f t="shared" si="0"/>
        <v>1009.22045</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14491.06</v>
      </c>
      <c r="D163" s="2">
        <f>'PR-RAS'!E167</f>
        <v>14784.94</v>
      </c>
      <c r="E163" s="2">
        <v>0</v>
      </c>
      <c r="F163" s="2">
        <v>0</v>
      </c>
      <c r="G163" s="3">
        <f t="shared" si="0"/>
        <v>7137.8722800000005</v>
      </c>
      <c r="H163" s="3">
        <f t="shared" si="1"/>
        <v>0.11999999999898137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56797.189999999995</v>
      </c>
      <c r="D166" s="2">
        <f>'PR-RAS'!E170</f>
        <v>55140.17</v>
      </c>
      <c r="E166" s="2">
        <v>0</v>
      </c>
      <c r="F166" s="2">
        <v>0</v>
      </c>
      <c r="G166" s="3">
        <f t="shared" si="0"/>
        <v>27567.792450000001</v>
      </c>
      <c r="H166" s="3">
        <f t="shared" si="1"/>
        <v>0.35999999999330612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6976.02</v>
      </c>
      <c r="D167" s="2">
        <f>'PR-RAS'!E171</f>
        <v>6299.08</v>
      </c>
      <c r="E167" s="2">
        <v>0</v>
      </c>
      <c r="F167" s="2">
        <v>0</v>
      </c>
      <c r="G167" s="3">
        <f t="shared" si="0"/>
        <v>3249.3138800000002</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34091.07</v>
      </c>
      <c r="D168" s="2">
        <f>'PR-RAS'!E172</f>
        <v>32241.97</v>
      </c>
      <c r="E168" s="2">
        <v>0</v>
      </c>
      <c r="F168" s="2">
        <v>0</v>
      </c>
      <c r="G168" s="3">
        <f t="shared" si="0"/>
        <v>16462.026670000003</v>
      </c>
      <c r="H168" s="3">
        <f t="shared" si="1"/>
        <v>9.9999999998544808E-2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13309.52</v>
      </c>
      <c r="D169" s="2">
        <f>'PR-RAS'!E173</f>
        <v>15191.23</v>
      </c>
      <c r="E169" s="2">
        <v>0</v>
      </c>
      <c r="F169" s="2">
        <v>0</v>
      </c>
      <c r="G169" s="3">
        <f t="shared" si="0"/>
        <v>7340.2526399999997</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1051.0899999999999</v>
      </c>
      <c r="D170" s="2">
        <f>'PR-RAS'!E174</f>
        <v>434.46</v>
      </c>
      <c r="E170" s="2">
        <v>0</v>
      </c>
      <c r="F170" s="2">
        <v>0</v>
      </c>
      <c r="G170" s="3">
        <f t="shared" si="0"/>
        <v>324.48168999999996</v>
      </c>
      <c r="H170" s="3">
        <f t="shared" si="1"/>
        <v>0.54999999999989768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1131.99</v>
      </c>
      <c r="D171" s="2">
        <f>'PR-RAS'!E175</f>
        <v>814.63</v>
      </c>
      <c r="E171" s="2">
        <v>0</v>
      </c>
      <c r="F171" s="2">
        <v>0</v>
      </c>
      <c r="G171" s="3">
        <f t="shared" si="0"/>
        <v>469.41250000000002</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237.5</v>
      </c>
      <c r="D173" s="2">
        <f>'PR-RAS'!E177</f>
        <v>158.80000000000001</v>
      </c>
      <c r="E173" s="2">
        <v>0</v>
      </c>
      <c r="F173" s="2">
        <v>0</v>
      </c>
      <c r="G173" s="3">
        <f t="shared" si="0"/>
        <v>95.477199999999996</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26870.91</v>
      </c>
      <c r="D174" s="2">
        <f>'PR-RAS'!E178</f>
        <v>30931.560000000005</v>
      </c>
      <c r="E174" s="2">
        <v>0</v>
      </c>
      <c r="F174" s="2">
        <v>0</v>
      </c>
      <c r="G174" s="3">
        <f t="shared" si="0"/>
        <v>15350.987190000002</v>
      </c>
      <c r="H174" s="3">
        <f t="shared" si="1"/>
        <v>0.52999999999519787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3809.99</v>
      </c>
      <c r="D175" s="2">
        <f>'PR-RAS'!E179</f>
        <v>7743.21</v>
      </c>
      <c r="E175" s="2">
        <v>0</v>
      </c>
      <c r="F175" s="2">
        <v>0</v>
      </c>
      <c r="G175" s="3">
        <f t="shared" si="0"/>
        <v>3357.5753399999999</v>
      </c>
      <c r="H175" s="3">
        <f t="shared" si="1"/>
        <v>0.22000000000025466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5612.41</v>
      </c>
      <c r="D176" s="2">
        <f>'PR-RAS'!E180</f>
        <v>4087.24</v>
      </c>
      <c r="E176" s="2">
        <v>0</v>
      </c>
      <c r="F176" s="2">
        <v>0</v>
      </c>
      <c r="G176" s="3">
        <f t="shared" si="0"/>
        <v>2412.7057499999996</v>
      </c>
      <c r="H176" s="3">
        <f t="shared" si="1"/>
        <v>0.6499999999996362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987</v>
      </c>
      <c r="E177" s="2">
        <v>0</v>
      </c>
      <c r="F177" s="2">
        <v>0</v>
      </c>
      <c r="G177" s="3">
        <f t="shared" si="0"/>
        <v>347.42399999999998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1994.82</v>
      </c>
      <c r="D178" s="2">
        <f>'PR-RAS'!E182</f>
        <v>2503.04</v>
      </c>
      <c r="E178" s="2">
        <v>0</v>
      </c>
      <c r="F178" s="2">
        <v>0</v>
      </c>
      <c r="G178" s="3">
        <f t="shared" si="0"/>
        <v>1239.1592999999998</v>
      </c>
      <c r="H178" s="3">
        <f t="shared" si="1"/>
        <v>0.22000000000002728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2419.7199999999998</v>
      </c>
      <c r="D180" s="2">
        <f>'PR-RAS'!E184</f>
        <v>2251.6799999999998</v>
      </c>
      <c r="E180" s="2">
        <v>0</v>
      </c>
      <c r="F180" s="2">
        <v>0</v>
      </c>
      <c r="G180" s="3">
        <f t="shared" si="0"/>
        <v>1239.2313199999999</v>
      </c>
      <c r="H180" s="3">
        <f t="shared" si="1"/>
        <v>0.6000000000003638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6749.95</v>
      </c>
      <c r="D181" s="2">
        <f>'PR-RAS'!E185</f>
        <v>7535.06</v>
      </c>
      <c r="E181" s="2">
        <v>0</v>
      </c>
      <c r="F181" s="2">
        <v>0</v>
      </c>
      <c r="G181" s="3">
        <f t="shared" si="0"/>
        <v>3927.6125999999999</v>
      </c>
      <c r="H181" s="3">
        <f t="shared" si="1"/>
        <v>0.11000000000058208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3944.86</v>
      </c>
      <c r="D182" s="2">
        <f>'PR-RAS'!E186</f>
        <v>3230.58</v>
      </c>
      <c r="E182" s="2">
        <v>0</v>
      </c>
      <c r="F182" s="2">
        <v>0</v>
      </c>
      <c r="G182" s="3">
        <f t="shared" si="0"/>
        <v>1883.4896200000001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2339.16</v>
      </c>
      <c r="D183" s="2">
        <f>'PR-RAS'!E187</f>
        <v>2593.75</v>
      </c>
      <c r="E183" s="2">
        <v>0</v>
      </c>
      <c r="F183" s="2">
        <v>0</v>
      </c>
      <c r="G183" s="3">
        <f t="shared" si="0"/>
        <v>1369.85212</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285.45000000000005</v>
      </c>
      <c r="D190" s="2">
        <f>'PR-RAS'!E194</f>
        <v>1056.79</v>
      </c>
      <c r="E190" s="2">
        <v>0</v>
      </c>
      <c r="F190" s="2">
        <v>0</v>
      </c>
      <c r="G190" s="3">
        <f t="shared" si="0"/>
        <v>453.41666999999995</v>
      </c>
      <c r="H190" s="3">
        <f t="shared" si="1"/>
        <v>0.66000000000008185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264.14</v>
      </c>
      <c r="E195" s="2">
        <v>0</v>
      </c>
      <c r="F195" s="2">
        <v>0</v>
      </c>
      <c r="G195" s="3">
        <f t="shared" si="0"/>
        <v>102.48631999999999</v>
      </c>
      <c r="H195" s="3">
        <f t="shared" si="1"/>
        <v>0.13999999999998636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232.36</v>
      </c>
      <c r="D197" s="2">
        <f>'PR-RAS'!E201</f>
        <v>722.65</v>
      </c>
      <c r="E197" s="2">
        <v>0</v>
      </c>
      <c r="F197" s="2">
        <v>0</v>
      </c>
      <c r="G197" s="3">
        <f t="shared" si="0"/>
        <v>328.82135999999997</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302.58</v>
      </c>
      <c r="D198" s="2">
        <f>'PR-RAS'!E202</f>
        <v>383.74</v>
      </c>
      <c r="E198" s="2">
        <v>0</v>
      </c>
      <c r="F198" s="2">
        <v>0</v>
      </c>
      <c r="G198" s="3">
        <f t="shared" si="0"/>
        <v>210.80181999999999</v>
      </c>
      <c r="H198" s="3">
        <f t="shared" si="1"/>
        <v>0.68000000000000682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302.58</v>
      </c>
      <c r="D212" s="2">
        <f>'PR-RAS'!E216</f>
        <v>383.74</v>
      </c>
      <c r="E212" s="2">
        <v>0</v>
      </c>
      <c r="F212" s="2">
        <v>0</v>
      </c>
      <c r="G212" s="3">
        <f t="shared" si="0"/>
        <v>225.78265999999999</v>
      </c>
      <c r="H212" s="3">
        <f t="shared" si="1"/>
        <v>0.68000000000000682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302.58</v>
      </c>
      <c r="D213" s="2">
        <f>'PR-RAS'!E217</f>
        <v>383.74</v>
      </c>
      <c r="E213" s="2">
        <v>0</v>
      </c>
      <c r="F213" s="2">
        <v>0</v>
      </c>
      <c r="G213" s="3">
        <f t="shared" si="0"/>
        <v>226.85271999999998</v>
      </c>
      <c r="H213" s="3">
        <f t="shared" si="1"/>
        <v>0.68000000000000682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5947.74</v>
      </c>
      <c r="D258" s="2">
        <f>'PR-RAS'!E262</f>
        <v>3987.29</v>
      </c>
      <c r="E258" s="2">
        <v>0</v>
      </c>
      <c r="F258" s="2">
        <v>0</v>
      </c>
      <c r="G258" s="3">
        <f t="shared" si="0"/>
        <v>3578.0362399999999</v>
      </c>
      <c r="H258" s="3">
        <f t="shared" si="1"/>
        <v>0.5500000000001819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5947.74</v>
      </c>
      <c r="D265" s="2">
        <f>'PR-RAS'!E269</f>
        <v>3987.29</v>
      </c>
      <c r="E265" s="2">
        <v>0</v>
      </c>
      <c r="F265" s="2">
        <v>0</v>
      </c>
      <c r="G265" s="3">
        <f t="shared" si="0"/>
        <v>3675.4924799999999</v>
      </c>
      <c r="H265" s="3">
        <f t="shared" si="1"/>
        <v>0.5500000000001819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5947.74</v>
      </c>
      <c r="D267" s="2">
        <f>'PR-RAS'!E271</f>
        <v>3987.29</v>
      </c>
      <c r="E267" s="2">
        <v>0</v>
      </c>
      <c r="F267" s="2">
        <v>0</v>
      </c>
      <c r="G267" s="3">
        <f t="shared" si="0"/>
        <v>3703.3371200000001</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373.39</v>
      </c>
      <c r="D269" s="2">
        <f>'PR-RAS'!E273</f>
        <v>382.05</v>
      </c>
      <c r="E269" s="2">
        <v>0</v>
      </c>
      <c r="F269" s="2">
        <v>0</v>
      </c>
      <c r="G269" s="3">
        <f t="shared" si="0"/>
        <v>304.84732000000002</v>
      </c>
      <c r="H269" s="3">
        <f t="shared" si="1"/>
        <v>0.43999999999999773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373.39</v>
      </c>
      <c r="D270" s="2">
        <f>'PR-RAS'!E274</f>
        <v>382.05</v>
      </c>
      <c r="E270" s="2">
        <v>0</v>
      </c>
      <c r="F270" s="2">
        <v>0</v>
      </c>
      <c r="G270" s="3">
        <f t="shared" si="0"/>
        <v>305.98481000000004</v>
      </c>
      <c r="H270" s="3">
        <f t="shared" si="1"/>
        <v>0.43999999999999773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373.39</v>
      </c>
      <c r="D272" s="2">
        <f>'PR-RAS'!E276</f>
        <v>382.05</v>
      </c>
      <c r="E272" s="2">
        <v>0</v>
      </c>
      <c r="F272" s="2">
        <v>0</v>
      </c>
      <c r="G272" s="3">
        <f t="shared" si="0"/>
        <v>308.25979000000001</v>
      </c>
      <c r="H272" s="3">
        <f t="shared" si="1"/>
        <v>0.43999999999999773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921137.35999999987</v>
      </c>
      <c r="D295" s="2">
        <f>'PR-RAS'!E299</f>
        <v>992019.53000000014</v>
      </c>
      <c r="E295" s="2">
        <v>0</v>
      </c>
      <c r="F295" s="2">
        <v>0</v>
      </c>
      <c r="G295" s="3">
        <f t="shared" si="12"/>
        <v>854121.8674799999</v>
      </c>
      <c r="H295" s="3">
        <f t="shared" si="13"/>
        <v>0.82999999972525984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2558.3399999999674</v>
      </c>
      <c r="D296" s="2">
        <f>'PR-RAS'!E300</f>
        <v>0</v>
      </c>
      <c r="E296" s="2">
        <v>0</v>
      </c>
      <c r="F296" s="2">
        <v>0</v>
      </c>
      <c r="G296" s="3">
        <f t="shared" si="12"/>
        <v>754.7102999999903</v>
      </c>
      <c r="H296" s="3">
        <f t="shared" si="13"/>
        <v>0.33999999996740371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47359.170000000158</v>
      </c>
      <c r="E297" s="2">
        <v>0</v>
      </c>
      <c r="F297" s="2">
        <v>0</v>
      </c>
      <c r="G297" s="3">
        <f t="shared" si="12"/>
        <v>28036.628640000094</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11782.66</v>
      </c>
      <c r="D299" s="2">
        <f>'PR-RAS'!E303</f>
        <v>9224.32</v>
      </c>
      <c r="E299" s="2">
        <v>0</v>
      </c>
      <c r="F299" s="2">
        <v>0</v>
      </c>
      <c r="G299" s="3">
        <f t="shared" si="12"/>
        <v>9008.9273999999987</v>
      </c>
      <c r="H299" s="3">
        <f t="shared" si="13"/>
        <v>0.65999999999985448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64179.97</v>
      </c>
      <c r="E300" s="2">
        <v>0</v>
      </c>
      <c r="F300" s="2">
        <v>0</v>
      </c>
      <c r="G300" s="3">
        <f t="shared" si="12"/>
        <v>38379.622060000002</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5589.55</v>
      </c>
      <c r="D355" s="2">
        <f>'PR-RAS'!E360</f>
        <v>8786.68</v>
      </c>
      <c r="E355" s="2">
        <v>0</v>
      </c>
      <c r="F355" s="2">
        <v>0</v>
      </c>
      <c r="G355" s="3">
        <f t="shared" si="12"/>
        <v>8199.6701400000002</v>
      </c>
      <c r="H355" s="3">
        <f t="shared" si="13"/>
        <v>0.76999999999952706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5589.55</v>
      </c>
      <c r="D368" s="2">
        <f>'PR-RAS'!E373</f>
        <v>8786.68</v>
      </c>
      <c r="E368" s="2">
        <v>0</v>
      </c>
      <c r="F368" s="2">
        <v>0</v>
      </c>
      <c r="G368" s="3">
        <f t="shared" si="12"/>
        <v>8500.7879699999994</v>
      </c>
      <c r="H368" s="3">
        <f t="shared" si="13"/>
        <v>0.76999999999952706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5589.55</v>
      </c>
      <c r="D388" s="2">
        <f>'PR-RAS'!E393</f>
        <v>8786.68</v>
      </c>
      <c r="E388" s="2">
        <v>0</v>
      </c>
      <c r="F388" s="2">
        <v>0</v>
      </c>
      <c r="G388" s="3">
        <f t="shared" si="12"/>
        <v>8964.0461699999996</v>
      </c>
      <c r="H388" s="3">
        <f t="shared" si="13"/>
        <v>0.76999999999952706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5589.55</v>
      </c>
      <c r="D389" s="2">
        <f>'PR-RAS'!E394</f>
        <v>8786.68</v>
      </c>
      <c r="E389" s="2">
        <v>0</v>
      </c>
      <c r="F389" s="2">
        <v>0</v>
      </c>
      <c r="G389" s="3">
        <f t="shared" si="12"/>
        <v>8987.2090800000005</v>
      </c>
      <c r="H389" s="3">
        <f t="shared" si="13"/>
        <v>0.76999999999952706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5589.55</v>
      </c>
      <c r="D413" s="2">
        <f>'PR-RAS'!E418</f>
        <v>8786.68</v>
      </c>
      <c r="E413" s="2">
        <v>0</v>
      </c>
      <c r="F413" s="2">
        <v>0</v>
      </c>
      <c r="G413" s="3">
        <f t="shared" si="12"/>
        <v>9543.118919999999</v>
      </c>
      <c r="H413" s="3">
        <f t="shared" si="13"/>
        <v>0.76999999999952706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1509.62</v>
      </c>
      <c r="D415" s="2">
        <f>'PR-RAS'!E420</f>
        <v>7099.17</v>
      </c>
      <c r="E415" s="2">
        <v>0</v>
      </c>
      <c r="F415" s="2">
        <v>0</v>
      </c>
      <c r="G415" s="3">
        <f t="shared" si="12"/>
        <v>6503.0954399999991</v>
      </c>
      <c r="H415" s="3">
        <f t="shared" si="13"/>
        <v>0.5500000000001819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923695.69999999984</v>
      </c>
      <c r="D417" s="2">
        <f>'PR-RAS'!E422</f>
        <v>944660.36</v>
      </c>
      <c r="E417" s="2">
        <v>0</v>
      </c>
      <c r="F417" s="2">
        <v>0</v>
      </c>
      <c r="G417" s="3">
        <f t="shared" si="12"/>
        <v>1170214.83072</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926726.90999999992</v>
      </c>
      <c r="D418" s="2">
        <f>'PR-RAS'!E423</f>
        <v>1000806.2100000002</v>
      </c>
      <c r="E418" s="2">
        <v>0</v>
      </c>
      <c r="F418" s="2">
        <v>0</v>
      </c>
      <c r="G418" s="3">
        <f t="shared" si="12"/>
        <v>1221117.50061</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3031.2100000000792</v>
      </c>
      <c r="D420" s="2">
        <f>'PR-RAS'!E425</f>
        <v>56145.85000000021</v>
      </c>
      <c r="E420" s="2">
        <v>0</v>
      </c>
      <c r="F420" s="2">
        <v>0</v>
      </c>
      <c r="G420" s="3">
        <f t="shared" si="12"/>
        <v>48320.299290000206</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13292.279999999999</v>
      </c>
      <c r="D422" s="2">
        <f>'PR-RAS'!E427</f>
        <v>16323.49</v>
      </c>
      <c r="E422" s="2">
        <v>0</v>
      </c>
      <c r="F422" s="2">
        <v>0</v>
      </c>
      <c r="G422" s="3">
        <f t="shared" si="12"/>
        <v>19340.428459999996</v>
      </c>
      <c r="H422" s="3">
        <f t="shared" si="13"/>
        <v>0.76999999999861757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64179.97</v>
      </c>
      <c r="E423" s="2">
        <v>0</v>
      </c>
      <c r="F423" s="2">
        <v>0</v>
      </c>
      <c r="G423" s="3">
        <f t="shared" si="12"/>
        <v>54167.894679999998</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923695.69999999984</v>
      </c>
      <c r="D637" s="2">
        <f>'PR-RAS'!E643</f>
        <v>944660.36</v>
      </c>
      <c r="E637" s="2">
        <v>0</v>
      </c>
      <c r="F637" s="2">
        <v>0</v>
      </c>
      <c r="G637" s="3">
        <f t="shared" si="14"/>
        <v>1789078.44312</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926726.90999999992</v>
      </c>
      <c r="D638" s="2">
        <f>'PR-RAS'!E644</f>
        <v>1000806.2100000002</v>
      </c>
      <c r="E638" s="2">
        <v>0</v>
      </c>
      <c r="F638" s="2">
        <v>0</v>
      </c>
      <c r="G638" s="3">
        <f t="shared" si="14"/>
        <v>1865352.1532100001</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3031.2100000000792</v>
      </c>
      <c r="D640" s="2">
        <f>'PR-RAS'!E646</f>
        <v>56145.85000000021</v>
      </c>
      <c r="E640" s="2">
        <v>0</v>
      </c>
      <c r="F640" s="2">
        <v>0</v>
      </c>
      <c r="G640" s="3">
        <f t="shared" si="14"/>
        <v>73691.339490000319</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13292.279999999999</v>
      </c>
      <c r="D642" s="2">
        <f>'PR-RAS'!E648</f>
        <v>16323.49</v>
      </c>
      <c r="E642" s="2">
        <v>0</v>
      </c>
      <c r="F642" s="2">
        <v>0</v>
      </c>
      <c r="G642" s="3">
        <f t="shared" si="14"/>
        <v>29447.065659999997</v>
      </c>
      <c r="H642" s="3">
        <f t="shared" si="15"/>
        <v>0.76999999999861757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16323.490000000078</v>
      </c>
      <c r="D644" s="2">
        <f>'PR-RAS'!E650</f>
        <v>72469.340000000215</v>
      </c>
      <c r="E644" s="2">
        <v>0</v>
      </c>
      <c r="F644" s="2">
        <v>0</v>
      </c>
      <c r="G644" s="3">
        <f t="shared" si="14"/>
        <v>103691.57531000033</v>
      </c>
      <c r="H644" s="3">
        <f t="shared" si="15"/>
        <v>0.83000000029278453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68429.960000000006</v>
      </c>
      <c r="D645" s="2">
        <f>'PR-RAS'!E651</f>
        <v>3547.43</v>
      </c>
      <c r="E645" s="2">
        <v>0</v>
      </c>
      <c r="F645" s="2">
        <v>0</v>
      </c>
      <c r="G645" s="3">
        <f t="shared" si="14"/>
        <v>48637.984080000009</v>
      </c>
      <c r="H645" s="3">
        <f t="shared" si="15"/>
        <v>0.46999999999343345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339.45</v>
      </c>
      <c r="D646" s="2">
        <f>'PR-RAS'!E653</f>
        <v>666.91</v>
      </c>
      <c r="E646" s="2">
        <v>0</v>
      </c>
      <c r="F646" s="2">
        <v>0</v>
      </c>
      <c r="G646" s="3">
        <f t="shared" si="14"/>
        <v>1079.2591500000001</v>
      </c>
      <c r="H646" s="3">
        <f t="shared" si="15"/>
        <v>0.54000000000002046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115407.6</v>
      </c>
      <c r="D647" s="2">
        <f>'PR-RAS'!E654</f>
        <v>129591.25</v>
      </c>
      <c r="E647" s="2">
        <v>0</v>
      </c>
      <c r="F647" s="2">
        <v>0</v>
      </c>
      <c r="G647" s="3">
        <f t="shared" si="14"/>
        <v>241985.2046</v>
      </c>
      <c r="H647" s="3">
        <f t="shared" si="15"/>
        <v>0.64999999999417923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115080.14</v>
      </c>
      <c r="D648" s="2">
        <f>'PR-RAS'!E655</f>
        <v>129694.63</v>
      </c>
      <c r="E648" s="2">
        <v>0</v>
      </c>
      <c r="F648" s="2">
        <v>0</v>
      </c>
      <c r="G648" s="3">
        <f t="shared" si="14"/>
        <v>242281.70180000001</v>
      </c>
      <c r="H648" s="3">
        <f t="shared" si="15"/>
        <v>0.50999999999476131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666.91000000000349</v>
      </c>
      <c r="D649" s="2">
        <f>'PR-RAS'!E656</f>
        <v>563.52999999999884</v>
      </c>
      <c r="E649" s="2">
        <v>0</v>
      </c>
      <c r="F649" s="2">
        <v>0</v>
      </c>
      <c r="G649" s="3">
        <f t="shared" si="14"/>
        <v>1162.4925600000008</v>
      </c>
      <c r="H649" s="3">
        <f t="shared" si="15"/>
        <v>0.55999999999767169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850966.33</v>
      </c>
      <c r="D676" s="2">
        <f>'PR-RAS'!E683</f>
        <v>849567.72</v>
      </c>
      <c r="E676" s="2">
        <v>0</v>
      </c>
      <c r="F676" s="2">
        <v>0</v>
      </c>
      <c r="G676" s="3">
        <f t="shared" si="14"/>
        <v>1721318.69475</v>
      </c>
      <c r="H676" s="3">
        <f t="shared" si="15"/>
        <v>0.60999999998603016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7809.95</v>
      </c>
      <c r="D677" s="2">
        <f>'PR-RAS'!E684</f>
        <v>13457.56</v>
      </c>
      <c r="E677" s="2">
        <v>0</v>
      </c>
      <c r="F677" s="2">
        <v>0</v>
      </c>
      <c r="G677" s="3">
        <f t="shared" si="14"/>
        <v>23474.14732</v>
      </c>
      <c r="H677" s="3">
        <f t="shared" si="15"/>
        <v>0.49000000000069122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5477.33</v>
      </c>
      <c r="D678" s="2">
        <f>'PR-RAS'!E685</f>
        <v>6980.25</v>
      </c>
      <c r="E678" s="2">
        <v>0</v>
      </c>
      <c r="F678" s="2">
        <v>0</v>
      </c>
      <c r="G678" s="3">
        <f t="shared" si="14"/>
        <v>13159.410910000002</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1245</v>
      </c>
      <c r="D726" s="2">
        <f>'PR-RAS'!E733</f>
        <v>1324.32</v>
      </c>
      <c r="E726" s="2">
        <v>0</v>
      </c>
      <c r="F726" s="2">
        <v>0</v>
      </c>
      <c r="G726" s="3">
        <f t="shared" si="14"/>
        <v>2822.8889999999997</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2419.7199999999998</v>
      </c>
      <c r="D729" s="2">
        <f>'PR-RAS'!E736</f>
        <v>2251.6799999999998</v>
      </c>
      <c r="E729" s="2">
        <v>0</v>
      </c>
      <c r="F729" s="2">
        <v>0</v>
      </c>
      <c r="G729" s="3">
        <f t="shared" si="14"/>
        <v>5040.0022399999998</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6469.95</v>
      </c>
      <c r="D732" s="2">
        <f>'PR-RAS'!E739</f>
        <v>7535.06</v>
      </c>
      <c r="E732" s="2">
        <v>0</v>
      </c>
      <c r="F732" s="2">
        <v>0</v>
      </c>
      <c r="G732" s="3">
        <f t="shared" si="14"/>
        <v>15745.791169999999</v>
      </c>
      <c r="H732" s="3">
        <f t="shared" si="15"/>
        <v>0.11000000000058208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5947.74</v>
      </c>
      <c r="D848" s="2">
        <f>'PR-RAS'!E855</f>
        <v>3987.29</v>
      </c>
      <c r="E848" s="2">
        <v>0</v>
      </c>
      <c r="F848" s="2">
        <v>0</v>
      </c>
      <c r="G848" s="3">
        <f t="shared" si="34"/>
        <v>11792.205039999999</v>
      </c>
      <c r="H848" s="3">
        <f t="shared" si="35"/>
        <v>0.5500000000001819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114389.15000000001</v>
      </c>
      <c r="D1011" s="7">
        <f>BILANCA!E6</f>
        <v>115660.59</v>
      </c>
      <c r="E1011" s="7">
        <v>0</v>
      </c>
      <c r="F1011" s="7">
        <v>0</v>
      </c>
      <c r="G1011" s="8">
        <f t="shared" ref="G1011:G1306" si="38">B1011/1000*C1011+B1011/500*D1011</f>
        <v>345.71033</v>
      </c>
      <c r="H1011" s="8">
        <f t="shared" si="35"/>
        <v>0.56000000001222361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44004.22</v>
      </c>
      <c r="D1012" s="2">
        <f>BILANCA!E7</f>
        <v>43395.17</v>
      </c>
      <c r="E1012" s="2">
        <v>0</v>
      </c>
      <c r="F1012" s="2">
        <v>0</v>
      </c>
      <c r="G1012" s="3">
        <f t="shared" si="38"/>
        <v>261.58911999999998</v>
      </c>
      <c r="H1012" s="3">
        <f t="shared" si="35"/>
        <v>0.38999999999941792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44004.22</v>
      </c>
      <c r="D1017" s="2">
        <f>BILANCA!E12</f>
        <v>43395.17</v>
      </c>
      <c r="E1017" s="2">
        <v>0</v>
      </c>
      <c r="F1017" s="2">
        <v>0</v>
      </c>
      <c r="G1017" s="3">
        <f t="shared" si="38"/>
        <v>915.56191999999999</v>
      </c>
      <c r="H1017" s="3">
        <f t="shared" si="35"/>
        <v>0.38999999999941792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39027.11</v>
      </c>
      <c r="D1024" s="2">
        <f>BILANCA!E19</f>
        <v>38418.06</v>
      </c>
      <c r="E1024" s="2">
        <v>0</v>
      </c>
      <c r="F1024" s="2">
        <v>0</v>
      </c>
      <c r="G1024" s="3">
        <f t="shared" si="38"/>
        <v>1622.0852199999999</v>
      </c>
      <c r="H1024" s="3">
        <f t="shared" si="35"/>
        <v>0.16999999999825377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61913.88</v>
      </c>
      <c r="D1025" s="2">
        <f>BILANCA!E20</f>
        <v>61913.88</v>
      </c>
      <c r="E1025" s="2">
        <v>0</v>
      </c>
      <c r="F1025" s="2">
        <v>0</v>
      </c>
      <c r="G1025" s="3">
        <f t="shared" si="38"/>
        <v>2786.1245999999996</v>
      </c>
      <c r="H1025" s="3">
        <f t="shared" si="35"/>
        <v>0.24000000000523869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151.80000000000001</v>
      </c>
      <c r="D1029" s="2">
        <f>BILANCA!E24</f>
        <v>151.80000000000001</v>
      </c>
      <c r="E1029" s="2">
        <v>0</v>
      </c>
      <c r="F1029" s="2">
        <v>0</v>
      </c>
      <c r="G1029" s="3">
        <f t="shared" si="38"/>
        <v>8.6526000000000014</v>
      </c>
      <c r="H1029" s="3">
        <f t="shared" si="35"/>
        <v>0.39999999999997726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4205.54</v>
      </c>
      <c r="D1030" s="2">
        <f>BILANCA!E25</f>
        <v>4205.54</v>
      </c>
      <c r="E1030" s="2">
        <v>0</v>
      </c>
      <c r="F1030" s="2">
        <v>0</v>
      </c>
      <c r="G1030" s="3">
        <f t="shared" si="38"/>
        <v>252.33240000000001</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27244.11</v>
      </c>
      <c r="D1033" s="2">
        <f>BILANCA!E28</f>
        <v>27853.16</v>
      </c>
      <c r="E1033" s="2">
        <v>0</v>
      </c>
      <c r="F1033" s="2">
        <v>0</v>
      </c>
      <c r="G1033" s="3">
        <f t="shared" si="38"/>
        <v>1907.85989</v>
      </c>
      <c r="H1033" s="3">
        <f t="shared" si="35"/>
        <v>0.27000000000043656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54407.27</v>
      </c>
      <c r="D1041" s="2">
        <f>BILANCA!E36</f>
        <v>63193.95</v>
      </c>
      <c r="E1041" s="2">
        <v>0</v>
      </c>
      <c r="F1041" s="2">
        <v>0</v>
      </c>
      <c r="G1041" s="3">
        <f t="shared" si="38"/>
        <v>5604.6502700000001</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54407.27</v>
      </c>
      <c r="D1045" s="2">
        <f>BILANCA!E40</f>
        <v>63193.95</v>
      </c>
      <c r="E1045" s="2">
        <v>0</v>
      </c>
      <c r="F1045" s="2">
        <v>0</v>
      </c>
      <c r="G1045" s="3">
        <f t="shared" si="38"/>
        <v>6327.8309500000005</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4977.1099999999997</v>
      </c>
      <c r="D1050" s="2">
        <f>BILANCA!E45</f>
        <v>4977.1099999999997</v>
      </c>
      <c r="E1050" s="2">
        <v>0</v>
      </c>
      <c r="F1050" s="2">
        <v>0</v>
      </c>
      <c r="G1050" s="3">
        <f t="shared" si="38"/>
        <v>597.25319999999999</v>
      </c>
      <c r="H1050" s="3">
        <f t="shared" si="35"/>
        <v>0.21999999999934516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4977.1099999999997</v>
      </c>
      <c r="D1053" s="2">
        <f>BILANCA!E48</f>
        <v>4977.1099999999997</v>
      </c>
      <c r="E1053" s="2">
        <v>0</v>
      </c>
      <c r="F1053" s="2">
        <v>0</v>
      </c>
      <c r="G1053" s="3">
        <f t="shared" si="38"/>
        <v>642.04718999999989</v>
      </c>
      <c r="H1053" s="3">
        <f t="shared" si="35"/>
        <v>0.21999999999934516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7465.03</v>
      </c>
      <c r="D1059" s="2">
        <f>BILANCA!E54</f>
        <v>8279.66</v>
      </c>
      <c r="E1059" s="2">
        <v>0</v>
      </c>
      <c r="F1059" s="2">
        <v>0</v>
      </c>
      <c r="G1059" s="3">
        <f t="shared" si="38"/>
        <v>1177.1931500000001</v>
      </c>
      <c r="H1059" s="3">
        <f t="shared" si="35"/>
        <v>0.36999999999989086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7465.03</v>
      </c>
      <c r="D1060" s="2">
        <f>BILANCA!E55</f>
        <v>8279.66</v>
      </c>
      <c r="E1060" s="2">
        <v>0</v>
      </c>
      <c r="F1060" s="2">
        <v>0</v>
      </c>
      <c r="G1060" s="3">
        <f t="shared" si="38"/>
        <v>1201.2175</v>
      </c>
      <c r="H1060" s="3">
        <f t="shared" si="35"/>
        <v>0.36999999999989086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70384.930000000008</v>
      </c>
      <c r="D1074" s="2">
        <f>BILANCA!E69</f>
        <v>72265.42</v>
      </c>
      <c r="E1074" s="2">
        <v>0</v>
      </c>
      <c r="F1074" s="2">
        <v>0</v>
      </c>
      <c r="G1074" s="3">
        <f t="shared" si="38"/>
        <v>13754.609280000001</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666.91</v>
      </c>
      <c r="D1075" s="2">
        <f>BILANCA!E70</f>
        <v>563.53</v>
      </c>
      <c r="E1075" s="2">
        <v>0</v>
      </c>
      <c r="F1075" s="2">
        <v>0</v>
      </c>
      <c r="G1075" s="3">
        <f t="shared" si="38"/>
        <v>116.60804999999999</v>
      </c>
      <c r="H1075" s="3">
        <f t="shared" si="35"/>
        <v>0.56000000000005912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666.91</v>
      </c>
      <c r="D1076" s="2">
        <f>BILANCA!E71</f>
        <v>563.53</v>
      </c>
      <c r="E1076" s="2">
        <v>0</v>
      </c>
      <c r="F1076" s="2">
        <v>0</v>
      </c>
      <c r="G1076" s="3">
        <f t="shared" si="38"/>
        <v>118.40201999999999</v>
      </c>
      <c r="H1076" s="3">
        <f t="shared" si="35"/>
        <v>0.56000000000005912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666.91</v>
      </c>
      <c r="D1078" s="2">
        <f>BILANCA!E73</f>
        <v>563.53</v>
      </c>
      <c r="E1078" s="2">
        <v>0</v>
      </c>
      <c r="F1078" s="2">
        <v>0</v>
      </c>
      <c r="G1078" s="3">
        <f t="shared" si="38"/>
        <v>121.98996</v>
      </c>
      <c r="H1078" s="3">
        <f t="shared" si="35"/>
        <v>0.56000000000005912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1288.0600000000002</v>
      </c>
      <c r="D1087" s="2">
        <f>BILANCA!E82</f>
        <v>3974.4900000000002</v>
      </c>
      <c r="E1087" s="2">
        <v>0</v>
      </c>
      <c r="F1087" s="2">
        <v>0</v>
      </c>
      <c r="G1087" s="3">
        <f t="shared" si="38"/>
        <v>711.25207999999998</v>
      </c>
      <c r="H1087" s="3">
        <f t="shared" si="35"/>
        <v>0.55000000000040927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28.34</v>
      </c>
      <c r="D1089" s="2">
        <f>BILANCA!E84</f>
        <v>2279.38</v>
      </c>
      <c r="E1089" s="2">
        <v>0</v>
      </c>
      <c r="F1089" s="2">
        <v>0</v>
      </c>
      <c r="G1089" s="3">
        <f t="shared" si="38"/>
        <v>362.3809</v>
      </c>
      <c r="H1089" s="3">
        <f t="shared" si="35"/>
        <v>0.720000000000109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24.31</v>
      </c>
      <c r="D1090" s="2">
        <f>BILANCA!E85</f>
        <v>1369.19</v>
      </c>
      <c r="E1090" s="2">
        <v>0</v>
      </c>
      <c r="F1090" s="2">
        <v>0</v>
      </c>
      <c r="G1090" s="3">
        <f t="shared" si="38"/>
        <v>221.01519999999999</v>
      </c>
      <c r="H1090" s="3">
        <f t="shared" si="35"/>
        <v>0.50000000000005329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1235.4100000000001</v>
      </c>
      <c r="D1092" s="2">
        <f>BILANCA!E87</f>
        <v>325.92</v>
      </c>
      <c r="E1092" s="2">
        <v>0</v>
      </c>
      <c r="F1092" s="2">
        <v>0</v>
      </c>
      <c r="G1092" s="3">
        <f t="shared" si="38"/>
        <v>154.75450000000001</v>
      </c>
      <c r="H1092" s="3">
        <f t="shared" si="35"/>
        <v>0.49000000000006594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64179.97</v>
      </c>
      <c r="E1152" s="2">
        <v>0</v>
      </c>
      <c r="F1152" s="2">
        <v>0</v>
      </c>
      <c r="G1152" s="3">
        <f t="shared" si="38"/>
        <v>18227.11148</v>
      </c>
      <c r="H1152" s="3">
        <f t="shared" si="41"/>
        <v>2.9999999998835847E-2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64179.97</v>
      </c>
      <c r="E1155" s="2">
        <v>0</v>
      </c>
      <c r="F1155" s="2">
        <v>0</v>
      </c>
      <c r="G1155" s="3">
        <f t="shared" si="38"/>
        <v>18612.191299999999</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64179.97</v>
      </c>
      <c r="E1161" s="2">
        <v>0</v>
      </c>
      <c r="F1161" s="2">
        <v>0</v>
      </c>
      <c r="G1161" s="3">
        <f t="shared" si="38"/>
        <v>19382.35094</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68429.960000000006</v>
      </c>
      <c r="D1176" s="2">
        <f>BILANCA!E171</f>
        <v>3547.43</v>
      </c>
      <c r="E1176" s="2">
        <v>0</v>
      </c>
      <c r="F1176" s="2">
        <v>0</v>
      </c>
      <c r="G1176" s="3">
        <f t="shared" si="38"/>
        <v>12537.120120000001</v>
      </c>
      <c r="H1176" s="3">
        <f t="shared" si="41"/>
        <v>0.46999999999343345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3547.43</v>
      </c>
      <c r="E1177" s="2">
        <v>0</v>
      </c>
      <c r="F1177" s="2">
        <v>0</v>
      </c>
      <c r="G1177" s="3">
        <f t="shared" si="38"/>
        <v>1184.8416199999999</v>
      </c>
      <c r="H1177" s="3">
        <f t="shared" si="41"/>
        <v>0.42999999999983629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68429.960000000006</v>
      </c>
      <c r="D1179" s="2">
        <f>BILANCA!E174</f>
        <v>0</v>
      </c>
      <c r="E1179" s="2">
        <v>0</v>
      </c>
      <c r="F1179" s="2">
        <v>0</v>
      </c>
      <c r="G1179" s="3">
        <f t="shared" si="38"/>
        <v>11564.663240000002</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114389.15000000002</v>
      </c>
      <c r="D1180" s="2">
        <f>BILANCA!E176</f>
        <v>115660.59000000003</v>
      </c>
      <c r="E1180" s="2">
        <v>0</v>
      </c>
      <c r="F1180" s="2">
        <v>0</v>
      </c>
      <c r="G1180" s="3">
        <f t="shared" si="38"/>
        <v>58770.756100000013</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86708.440000000017</v>
      </c>
      <c r="D1181" s="2">
        <f>BILANCA!E177</f>
        <v>80554.810000000012</v>
      </c>
      <c r="E1181" s="2">
        <v>0</v>
      </c>
      <c r="F1181" s="2">
        <v>0</v>
      </c>
      <c r="G1181" s="3">
        <f t="shared" si="38"/>
        <v>42376.888260000007</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86706.590000000011</v>
      </c>
      <c r="D1182" s="2">
        <f>BILANCA!E178</f>
        <v>78652.05</v>
      </c>
      <c r="E1182" s="2">
        <v>0</v>
      </c>
      <c r="F1182" s="2">
        <v>0</v>
      </c>
      <c r="G1182" s="3">
        <f t="shared" si="38"/>
        <v>41969.838680000001</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66202.05</v>
      </c>
      <c r="D1183" s="2">
        <f>BILANCA!E179</f>
        <v>67478.62</v>
      </c>
      <c r="E1183" s="2">
        <v>0</v>
      </c>
      <c r="F1183" s="2">
        <v>0</v>
      </c>
      <c r="G1183" s="3">
        <f t="shared" si="38"/>
        <v>34800.55717</v>
      </c>
      <c r="H1183" s="3">
        <f t="shared" si="41"/>
        <v>0.430000000007567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19886.77</v>
      </c>
      <c r="D1184" s="2">
        <f>BILANCA!E180</f>
        <v>11173.29</v>
      </c>
      <c r="E1184" s="2">
        <v>0</v>
      </c>
      <c r="F1184" s="2">
        <v>0</v>
      </c>
      <c r="G1184" s="3">
        <f t="shared" si="38"/>
        <v>7348.6028999999999</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617.77</v>
      </c>
      <c r="D1200" s="2">
        <f>BILANCA!E196</f>
        <v>0.14000000000000001</v>
      </c>
      <c r="E1200" s="2">
        <v>0</v>
      </c>
      <c r="F1200" s="2">
        <v>0</v>
      </c>
      <c r="G1200" s="3">
        <f t="shared" si="38"/>
        <v>117.4295</v>
      </c>
      <c r="H1200" s="3">
        <f t="shared" si="41"/>
        <v>0.3700000000000182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1.85</v>
      </c>
      <c r="D1201" s="2">
        <f>BILANCA!E197</f>
        <v>1.85</v>
      </c>
      <c r="E1201" s="2">
        <v>0</v>
      </c>
      <c r="F1201" s="2">
        <v>0</v>
      </c>
      <c r="G1201" s="3">
        <f t="shared" si="38"/>
        <v>1.0600499999999999</v>
      </c>
      <c r="H1201" s="3">
        <f t="shared" si="41"/>
        <v>0.29999999999999982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1.85</v>
      </c>
      <c r="D1203" s="2">
        <f>BILANCA!E199</f>
        <v>1.85</v>
      </c>
      <c r="E1203" s="2">
        <v>0</v>
      </c>
      <c r="F1203" s="2">
        <v>0</v>
      </c>
      <c r="G1203" s="3">
        <f t="shared" si="44"/>
        <v>1.07115</v>
      </c>
      <c r="H1203" s="3">
        <f t="shared" si="45"/>
        <v>0.29999999999999982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1900.91</v>
      </c>
      <c r="E1251" s="2">
        <v>0</v>
      </c>
      <c r="F1251" s="2">
        <v>0</v>
      </c>
      <c r="G1251" s="3">
        <f>B1251/1000*C1251+B1251/500*D1251</f>
        <v>916.23861999999997</v>
      </c>
      <c r="H1251" s="3">
        <f>ABS(C1251-ROUND(C1251,0))+ABS(D1251-ROUND(D1251,0))</f>
        <v>8.9999999999918145E-2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27680.71</v>
      </c>
      <c r="D1255" s="2">
        <f>BILANCA!E251</f>
        <v>35105.780000000006</v>
      </c>
      <c r="E1255" s="2">
        <v>0</v>
      </c>
      <c r="F1255" s="2">
        <v>0</v>
      </c>
      <c r="G1255" s="3">
        <f t="shared" si="38"/>
        <v>23983.606150000003</v>
      </c>
      <c r="H1255" s="3">
        <f t="shared" si="41"/>
        <v>0.50999999999476131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44004.2</v>
      </c>
      <c r="D1256" s="2">
        <f>BILANCA!E252</f>
        <v>43395.15</v>
      </c>
      <c r="E1256" s="2">
        <v>0</v>
      </c>
      <c r="F1256" s="2">
        <v>0</v>
      </c>
      <c r="G1256" s="3">
        <f t="shared" si="38"/>
        <v>32175.447</v>
      </c>
      <c r="H1256" s="3">
        <f t="shared" si="41"/>
        <v>0.34999999999854481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44004.2</v>
      </c>
      <c r="D1257" s="2">
        <f>BILANCA!E253</f>
        <v>43395.15</v>
      </c>
      <c r="E1257" s="2">
        <v>0</v>
      </c>
      <c r="F1257" s="2">
        <v>0</v>
      </c>
      <c r="G1257" s="3">
        <f t="shared" si="38"/>
        <v>32306.241499999996</v>
      </c>
      <c r="H1257" s="3">
        <f t="shared" si="41"/>
        <v>0.34999999999854481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-16323.49</v>
      </c>
      <c r="D1259" s="2">
        <f>BILANCA!E255</f>
        <v>-72469.34</v>
      </c>
      <c r="E1259" s="2">
        <v>0</v>
      </c>
      <c r="F1259" s="2">
        <v>0</v>
      </c>
      <c r="G1259" s="3">
        <f t="shared" si="38"/>
        <v>-40154.280330000001</v>
      </c>
      <c r="H1259" s="3">
        <f t="shared" si="41"/>
        <v>0.82999999999628926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16323.49</v>
      </c>
      <c r="D1264" s="2">
        <f>BILANCA!E260</f>
        <v>72469.34</v>
      </c>
      <c r="E1264" s="2">
        <v>0</v>
      </c>
      <c r="F1264" s="2">
        <v>0</v>
      </c>
      <c r="G1264" s="3">
        <f t="shared" si="38"/>
        <v>40960.591179999996</v>
      </c>
      <c r="H1264" s="3">
        <f t="shared" si="41"/>
        <v>0.82999999999628926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9224.32</v>
      </c>
      <c r="D1265" s="2">
        <f>BILANCA!E261</f>
        <v>60011.89</v>
      </c>
      <c r="E1265" s="2">
        <v>0</v>
      </c>
      <c r="F1265" s="2">
        <v>0</v>
      </c>
      <c r="G1265" s="3">
        <f t="shared" si="38"/>
        <v>32958.265500000001</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7099.17</v>
      </c>
      <c r="D1266" s="2">
        <f>BILANCA!E262</f>
        <v>12457.45</v>
      </c>
      <c r="E1266" s="2">
        <v>0</v>
      </c>
      <c r="F1266" s="2">
        <v>0</v>
      </c>
      <c r="G1266" s="3">
        <f t="shared" si="38"/>
        <v>8195.601920000001</v>
      </c>
      <c r="H1266" s="3">
        <f t="shared" si="41"/>
        <v>0.62000000000080036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64179.97</v>
      </c>
      <c r="E1278" s="2">
        <v>0</v>
      </c>
      <c r="F1278" s="2">
        <v>0</v>
      </c>
      <c r="G1278" s="3">
        <f t="shared" si="38"/>
        <v>34400.463920000002</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64179.97</v>
      </c>
      <c r="E1281" s="2">
        <v>0</v>
      </c>
      <c r="F1281" s="2">
        <v>0</v>
      </c>
      <c r="G1281" s="3">
        <f t="shared" si="48"/>
        <v>34785.543740000001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64179.97</v>
      </c>
      <c r="E1287" s="2">
        <v>0</v>
      </c>
      <c r="F1287" s="2">
        <v>0</v>
      </c>
      <c r="G1287" s="3">
        <f t="shared" si="48"/>
        <v>35555.703380000006</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64179.97</v>
      </c>
      <c r="E1306" s="2">
        <v>0</v>
      </c>
      <c r="F1306" s="2">
        <v>0</v>
      </c>
      <c r="G1306" s="3">
        <f t="shared" si="38"/>
        <v>37994.542239999995</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1235.4100000000001</v>
      </c>
      <c r="D1311" s="2">
        <f>BILANCA!E308</f>
        <v>325.92</v>
      </c>
      <c r="E1311" s="2">
        <v>0</v>
      </c>
      <c r="F1311" s="2">
        <v>0</v>
      </c>
      <c r="G1311" s="3">
        <f t="shared" si="52"/>
        <v>568.06224999999995</v>
      </c>
      <c r="H1311" s="3">
        <f t="shared" si="41"/>
        <v>0.49000000000006594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11532.6</v>
      </c>
      <c r="D1339" s="2">
        <f>BILANCA!E336</f>
        <v>5110.68</v>
      </c>
      <c r="E1339" s="2">
        <v>0</v>
      </c>
      <c r="F1339" s="2">
        <v>0</v>
      </c>
      <c r="G1339" s="3">
        <f t="shared" si="52"/>
        <v>7157.0528400000003</v>
      </c>
      <c r="H1339" s="3">
        <f t="shared" si="41"/>
        <v>0.71999999999934516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75173.990000000005</v>
      </c>
      <c r="D1340" s="2">
        <f>BILANCA!E337</f>
        <v>73541.37</v>
      </c>
      <c r="E1340" s="2">
        <v>0</v>
      </c>
      <c r="F1340" s="2">
        <v>0</v>
      </c>
      <c r="G1340" s="3">
        <f t="shared" si="52"/>
        <v>73344.7209</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1.85</v>
      </c>
      <c r="D1341" s="2">
        <f>BILANCA!E338</f>
        <v>1.85</v>
      </c>
      <c r="E1341" s="2">
        <v>0</v>
      </c>
      <c r="F1341" s="2">
        <v>0</v>
      </c>
      <c r="G1341" s="3">
        <f t="shared" si="52"/>
        <v>1.8370500000000001</v>
      </c>
      <c r="H1341" s="3">
        <f t="shared" si="41"/>
        <v>0.29999999999999982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1900.91</v>
      </c>
      <c r="E1383" s="2">
        <v>0</v>
      </c>
      <c r="F1383" s="2">
        <v>0</v>
      </c>
      <c r="G1383" s="3">
        <f t="shared" si="59"/>
        <v>1418.0788600000001</v>
      </c>
      <c r="H1383" s="3">
        <f t="shared" si="60"/>
        <v>8.9999999999918145E-2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926726.91</v>
      </c>
      <c r="D1510" s="2">
        <f>'RAS-funkcijski'!E114</f>
        <v>1000806.21</v>
      </c>
      <c r="E1510" s="2">
        <v>0</v>
      </c>
      <c r="F1510" s="2">
        <v>0</v>
      </c>
      <c r="G1510" s="3">
        <f t="shared" si="52"/>
        <v>322117.32630000002</v>
      </c>
      <c r="H1510" s="3">
        <f t="shared" si="63"/>
        <v>0.29999999993015081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926726.91</v>
      </c>
      <c r="D1511" s="2">
        <f>'RAS-funkcijski'!E115</f>
        <v>1000806.21</v>
      </c>
      <c r="E1511" s="2">
        <v>0</v>
      </c>
      <c r="F1511" s="2">
        <v>0</v>
      </c>
      <c r="G1511" s="3">
        <f t="shared" si="52"/>
        <v>325045.66563</v>
      </c>
      <c r="H1511" s="3">
        <f t="shared" si="63"/>
        <v>0.29999999993015081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926726.91</v>
      </c>
      <c r="D1513" s="2">
        <f>'RAS-funkcijski'!E117</f>
        <v>1000806.21</v>
      </c>
      <c r="E1513" s="2">
        <v>0</v>
      </c>
      <c r="F1513" s="2">
        <v>0</v>
      </c>
      <c r="G1513" s="3">
        <f t="shared" si="52"/>
        <v>330902.34428999998</v>
      </c>
      <c r="H1513" s="3">
        <f t="shared" si="63"/>
        <v>0.29999999993015081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926726.91</v>
      </c>
      <c r="D1537" s="14">
        <f>'RAS-funkcijski'!E141</f>
        <v>1000806.21</v>
      </c>
      <c r="E1537" s="14">
        <v>0</v>
      </c>
      <c r="F1537" s="14">
        <v>0</v>
      </c>
      <c r="G1537" s="15">
        <f t="shared" si="52"/>
        <v>401182.48820999998</v>
      </c>
      <c r="H1537" s="15">
        <f t="shared" si="63"/>
        <v>0.29999999993015081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86708.44</v>
      </c>
      <c r="D1582" s="7"/>
      <c r="E1582" s="7">
        <v>0</v>
      </c>
      <c r="F1582" s="7">
        <v>0</v>
      </c>
      <c r="G1582" s="8">
        <f t="shared" ref="G1582:G1686" si="70">B1582/1000*C1582</f>
        <v>86.70844000000001</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950313.10000000009</v>
      </c>
      <c r="D1583" s="2">
        <v>0</v>
      </c>
      <c r="E1583" s="2">
        <v>0</v>
      </c>
      <c r="F1583" s="2">
        <v>0</v>
      </c>
      <c r="G1583" s="3">
        <f t="shared" si="70"/>
        <v>1900.6262000000002</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933016.74</v>
      </c>
      <c r="D1585" s="2">
        <v>0</v>
      </c>
      <c r="E1585" s="2">
        <v>0</v>
      </c>
      <c r="F1585" s="2">
        <v>0</v>
      </c>
      <c r="G1585" s="3">
        <f t="shared" si="70"/>
        <v>3732.0669600000001</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825535.53</v>
      </c>
      <c r="D1586" s="2">
        <v>0</v>
      </c>
      <c r="E1586" s="2">
        <v>0</v>
      </c>
      <c r="F1586" s="2">
        <v>0</v>
      </c>
      <c r="G1586" s="3">
        <f t="shared" si="70"/>
        <v>4127.6776500000005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102992.43</v>
      </c>
      <c r="D1587" s="2">
        <v>0</v>
      </c>
      <c r="E1587" s="2">
        <v>0</v>
      </c>
      <c r="F1587" s="2">
        <v>0</v>
      </c>
      <c r="G1587" s="3">
        <f t="shared" si="70"/>
        <v>617.95457999999996</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3987.29</v>
      </c>
      <c r="D1591" s="2">
        <v>0</v>
      </c>
      <c r="E1591" s="2">
        <v>0</v>
      </c>
      <c r="F1591" s="2">
        <v>0</v>
      </c>
      <c r="G1591" s="3">
        <f t="shared" si="70"/>
        <v>39.872900000000001</v>
      </c>
      <c r="H1591" s="3">
        <f t="shared" si="71"/>
        <v>0.28999999999996362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501.49</v>
      </c>
      <c r="D1593" s="2">
        <v>0</v>
      </c>
      <c r="E1593" s="2">
        <v>0</v>
      </c>
      <c r="F1593" s="2">
        <v>0</v>
      </c>
      <c r="G1593" s="3">
        <f t="shared" si="70"/>
        <v>6.0178799999999999</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8786.68</v>
      </c>
      <c r="D1594" s="2">
        <v>0</v>
      </c>
      <c r="E1594" s="2">
        <v>0</v>
      </c>
      <c r="F1594" s="2">
        <v>0</v>
      </c>
      <c r="G1594" s="3">
        <f t="shared" si="70"/>
        <v>114.22684</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8509.68</v>
      </c>
      <c r="D1601" s="2">
        <v>0</v>
      </c>
      <c r="E1601" s="2">
        <v>0</v>
      </c>
      <c r="F1601" s="2">
        <v>0</v>
      </c>
      <c r="G1601" s="3">
        <f>B1601/1000*C1601</f>
        <v>170.1936</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956466.7300000001</v>
      </c>
      <c r="D1602" s="2">
        <v>0</v>
      </c>
      <c r="E1602" s="2">
        <v>0</v>
      </c>
      <c r="F1602" s="2">
        <v>0</v>
      </c>
      <c r="G1602" s="3">
        <f t="shared" si="70"/>
        <v>20085.801330000002</v>
      </c>
      <c r="H1602" s="3">
        <f t="shared" si="71"/>
        <v>0.26999999990221113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941071.28</v>
      </c>
      <c r="D1604" s="2">
        <v>0</v>
      </c>
      <c r="E1604" s="2">
        <v>0</v>
      </c>
      <c r="F1604" s="2">
        <v>0</v>
      </c>
      <c r="G1604" s="3">
        <f t="shared" si="70"/>
        <v>21644.639439999999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824258.96</v>
      </c>
      <c r="D1605" s="2">
        <v>0</v>
      </c>
      <c r="E1605" s="2">
        <v>0</v>
      </c>
      <c r="F1605" s="2">
        <v>0</v>
      </c>
      <c r="G1605" s="3">
        <f t="shared" si="70"/>
        <v>19782.215039999999</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111705.91</v>
      </c>
      <c r="D1606" s="2">
        <v>0</v>
      </c>
      <c r="E1606" s="2">
        <v>0</v>
      </c>
      <c r="F1606" s="2">
        <v>0</v>
      </c>
      <c r="G1606" s="3">
        <f t="shared" si="70"/>
        <v>2792.6477500000001</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3987.29</v>
      </c>
      <c r="D1610" s="2">
        <v>0</v>
      </c>
      <c r="E1610" s="2">
        <v>0</v>
      </c>
      <c r="F1610" s="2">
        <v>0</v>
      </c>
      <c r="G1610" s="3">
        <f t="shared" si="70"/>
        <v>115.63141</v>
      </c>
      <c r="H1610" s="3">
        <f t="shared" si="71"/>
        <v>0.28999999999996362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1119.1199999999999</v>
      </c>
      <c r="D1612" s="2">
        <v>0</v>
      </c>
      <c r="E1612" s="2">
        <v>0</v>
      </c>
      <c r="F1612" s="2">
        <v>0</v>
      </c>
      <c r="G1612" s="3">
        <f t="shared" si="70"/>
        <v>34.692719999999994</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8786.68</v>
      </c>
      <c r="D1613" s="2">
        <v>0</v>
      </c>
      <c r="E1613" s="2">
        <v>0</v>
      </c>
      <c r="F1613" s="2">
        <v>0</v>
      </c>
      <c r="G1613" s="3">
        <f t="shared" si="70"/>
        <v>281.17376000000002</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6608.77</v>
      </c>
      <c r="D1620" s="2">
        <v>0</v>
      </c>
      <c r="E1620" s="2">
        <v>0</v>
      </c>
      <c r="F1620" s="2">
        <v>0</v>
      </c>
      <c r="G1620" s="3">
        <f>B1620/1000*C1620</f>
        <v>257.74203</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80554.809999999939</v>
      </c>
      <c r="D1621" s="2">
        <v>0</v>
      </c>
      <c r="E1621" s="2">
        <v>0</v>
      </c>
      <c r="F1621" s="2">
        <v>0</v>
      </c>
      <c r="G1621" s="3">
        <f t="shared" si="70"/>
        <v>3222.1923999999976</v>
      </c>
      <c r="H1621" s="3">
        <f t="shared" si="71"/>
        <v>0.19000000006053597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5112.5300000000007</v>
      </c>
      <c r="D1622" s="2">
        <v>0</v>
      </c>
      <c r="E1622" s="2">
        <v>0</v>
      </c>
      <c r="F1622" s="2">
        <v>0</v>
      </c>
      <c r="G1622" s="3">
        <f t="shared" si="70"/>
        <v>209.61373000000003</v>
      </c>
      <c r="H1622" s="3">
        <f t="shared" si="71"/>
        <v>0.46999999999934516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5110.68</v>
      </c>
      <c r="D1628" s="2">
        <v>0</v>
      </c>
      <c r="E1628" s="2">
        <v>0</v>
      </c>
      <c r="F1628" s="2">
        <v>0</v>
      </c>
      <c r="G1628" s="3">
        <f t="shared" si="70"/>
        <v>240.20196000000001</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5110.68</v>
      </c>
      <c r="D1634" s="2">
        <v>0</v>
      </c>
      <c r="E1634" s="2">
        <v>0</v>
      </c>
      <c r="F1634" s="2">
        <v>0</v>
      </c>
      <c r="G1634" s="3">
        <f t="shared" si="70"/>
        <v>270.86604</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5110.68</v>
      </c>
      <c r="D1635" s="2">
        <v>0</v>
      </c>
      <c r="E1635" s="2">
        <v>0</v>
      </c>
      <c r="F1635" s="2">
        <v>0</v>
      </c>
      <c r="G1635" s="3">
        <f t="shared" si="70"/>
        <v>275.97672</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1.85</v>
      </c>
      <c r="D1669" s="2">
        <v>0</v>
      </c>
      <c r="E1669" s="2">
        <v>0</v>
      </c>
      <c r="F1669" s="2">
        <v>0</v>
      </c>
      <c r="G1669" s="3">
        <f t="shared" si="70"/>
        <v>0.1628</v>
      </c>
      <c r="H1669" s="3">
        <f t="shared" si="71"/>
        <v>0.14999999999999991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1.85</v>
      </c>
      <c r="D1673" s="2">
        <v>0</v>
      </c>
      <c r="E1673" s="2">
        <v>0</v>
      </c>
      <c r="F1673" s="2">
        <v>0</v>
      </c>
      <c r="G1673" s="3">
        <f t="shared" si="70"/>
        <v>0.17020000000000002</v>
      </c>
      <c r="H1673" s="3">
        <f t="shared" si="71"/>
        <v>0.14999999999999991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75442.28</v>
      </c>
      <c r="D1681" s="2">
        <v>0</v>
      </c>
      <c r="E1681" s="2">
        <v>0</v>
      </c>
      <c r="F1681" s="2">
        <v>0</v>
      </c>
      <c r="G1681" s="3">
        <f t="shared" si="70"/>
        <v>7544.2280000000001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73541.37</v>
      </c>
      <c r="D1683" s="2">
        <v>0</v>
      </c>
      <c r="E1683" s="2">
        <v>0</v>
      </c>
      <c r="F1683" s="2">
        <v>0</v>
      </c>
      <c r="G1683" s="3">
        <f t="shared" si="70"/>
        <v>7501.2197399999986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1900.91</v>
      </c>
      <c r="D1686" s="14">
        <v>0</v>
      </c>
      <c r="E1686" s="14">
        <v>0</v>
      </c>
      <c r="F1686" s="14">
        <v>0</v>
      </c>
      <c r="G1686" s="15">
        <f t="shared" si="70"/>
        <v>199.59555</v>
      </c>
      <c r="H1686" s="15">
        <f t="shared" si="71"/>
        <v>8.9999999999918145E-2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51020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923695.69999999984</v>
      </c>
      <c r="I17" s="275">
        <f>'PR-RAS'!E6</f>
        <v>944660.36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921137.35999999987</v>
      </c>
      <c r="I18" s="275">
        <f>'PR-RAS'!E152</f>
        <v>992019.53000000014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16323.490000000078</v>
      </c>
      <c r="I20" s="275">
        <f>'PR-RAS'!E650</f>
        <v>72469.340000000215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44004.22</v>
      </c>
      <c r="I22" s="275">
        <f>BILANCA!E7</f>
        <v>43395.17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70384.930000000008</v>
      </c>
      <c r="I23" s="275">
        <f>BILANCA!E69</f>
        <v>72265.42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86708.440000000017</v>
      </c>
      <c r="I24" s="275">
        <f>BILANCA!E177</f>
        <v>80554.810000000012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27680.71</v>
      </c>
      <c r="I25" s="275">
        <f>BILANCA!E251</f>
        <v>35105.780000000006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926726.91</v>
      </c>
      <c r="I30" s="275">
        <f>'RAS-funkcijski'!E114</f>
        <v>1000806.21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926726.91</v>
      </c>
      <c r="I31" s="275">
        <f>'RAS-funkcijski'!E141</f>
        <v>1000806.21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86708.44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80554.809999999939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5112.5300000000007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75442.28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91" zoomScaleNormal="100" workbookViewId="0">
      <selection activeCell="J452" sqref="J4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923695.69999999984</v>
      </c>
      <c r="E6" s="60">
        <f>E7+E43+E49+E82+E106+E125+E134+E140</f>
        <v>944660.36</v>
      </c>
      <c r="F6" s="45">
        <f t="shared" ref="F6:F132" si="0">IF(D6&lt;&gt;0,IF(E6/D6&gt;=100,"&gt;&gt;100",E6/D6*100),"-")</f>
        <v>102.2696500589967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872474.96</v>
      </c>
      <c r="E49" s="60">
        <f>E50+E53+E58+E61+E64+E68+E71+E74+E77</f>
        <v>878068.82000000007</v>
      </c>
      <c r="F49" s="45">
        <f t="shared" si="0"/>
        <v>100.64114848637034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864253.61</v>
      </c>
      <c r="E68" s="60">
        <f t="shared" si="11"/>
        <v>870005.53</v>
      </c>
      <c r="F68" s="45">
        <f t="shared" si="0"/>
        <v>100.66553612660063</v>
      </c>
    </row>
    <row r="69" spans="1:6" ht="12.75" customHeight="1" x14ac:dyDescent="0.2">
      <c r="A69" s="63" t="s">
        <v>141</v>
      </c>
      <c r="B69" s="64" t="s">
        <v>142</v>
      </c>
      <c r="C69" s="247" t="s">
        <v>141</v>
      </c>
      <c r="D69" s="194">
        <v>858776.28</v>
      </c>
      <c r="E69" s="194">
        <v>863025.28</v>
      </c>
      <c r="F69" s="45">
        <f t="shared" si="0"/>
        <v>100.49477379603451</v>
      </c>
    </row>
    <row r="70" spans="1:6" ht="24" x14ac:dyDescent="0.2">
      <c r="A70" s="63" t="s">
        <v>143</v>
      </c>
      <c r="B70" s="64" t="s">
        <v>144</v>
      </c>
      <c r="C70" s="247" t="s">
        <v>143</v>
      </c>
      <c r="D70" s="194">
        <v>5477.33</v>
      </c>
      <c r="E70" s="194">
        <v>6980.25</v>
      </c>
      <c r="F70" s="45">
        <f t="shared" si="0"/>
        <v>127.43891640635128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8221.35</v>
      </c>
      <c r="E77" s="60">
        <f t="shared" si="14"/>
        <v>8063.29</v>
      </c>
      <c r="F77" s="45">
        <f t="shared" si="0"/>
        <v>98.077444701904184</v>
      </c>
    </row>
    <row r="78" spans="1:6" ht="12.75" customHeight="1" x14ac:dyDescent="0.2">
      <c r="A78" s="63">
        <v>6391</v>
      </c>
      <c r="B78" s="64" t="s">
        <v>159</v>
      </c>
      <c r="C78" s="247" t="s">
        <v>160</v>
      </c>
      <c r="D78" s="194">
        <v>1233.2</v>
      </c>
      <c r="E78" s="194">
        <v>1209.47</v>
      </c>
      <c r="F78" s="45">
        <f t="shared" si="0"/>
        <v>98.075737917612713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6988.15</v>
      </c>
      <c r="E80" s="194">
        <v>6853.82</v>
      </c>
      <c r="F80" s="45">
        <f t="shared" si="0"/>
        <v>98.077745898413752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0.21</v>
      </c>
      <c r="E82" s="60">
        <f t="shared" si="15"/>
        <v>0.23</v>
      </c>
      <c r="F82" s="45">
        <f t="shared" si="0"/>
        <v>109.52380952380953</v>
      </c>
    </row>
    <row r="83" spans="1:6" ht="12.75" customHeight="1" x14ac:dyDescent="0.2">
      <c r="A83" s="63">
        <v>641</v>
      </c>
      <c r="B83" s="64" t="s">
        <v>169</v>
      </c>
      <c r="C83" s="247" t="s">
        <v>170</v>
      </c>
      <c r="D83" s="60">
        <f t="shared" ref="D83:E83" si="16">SUM(D84:D90)</f>
        <v>0.21</v>
      </c>
      <c r="E83" s="60">
        <f t="shared" si="16"/>
        <v>0.23</v>
      </c>
      <c r="F83" s="45">
        <f t="shared" si="0"/>
        <v>109.52380952380953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0.21</v>
      </c>
      <c r="E85" s="194">
        <v>0.23</v>
      </c>
      <c r="F85" s="45">
        <f t="shared" si="0"/>
        <v>109.52380952380953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1278.2</v>
      </c>
      <c r="E125" s="60">
        <f t="shared" si="22"/>
        <v>1273.5999999999999</v>
      </c>
      <c r="F125" s="45">
        <f t="shared" si="0"/>
        <v>99.64011891722734</v>
      </c>
    </row>
    <row r="126" spans="1:6" ht="12.75" customHeight="1" x14ac:dyDescent="0.2">
      <c r="A126" s="63">
        <v>661</v>
      </c>
      <c r="B126" s="65" t="s">
        <v>255</v>
      </c>
      <c r="C126" s="247" t="s">
        <v>256</v>
      </c>
      <c r="D126" s="60">
        <f t="shared" ref="D126:E126" si="23">SUM(D127:D128)</f>
        <v>358.2</v>
      </c>
      <c r="E126" s="60">
        <f t="shared" si="23"/>
        <v>1273.5999999999999</v>
      </c>
      <c r="F126" s="45">
        <f t="shared" si="0"/>
        <v>355.55555555555554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358.2</v>
      </c>
      <c r="E128" s="194">
        <v>1273.5999999999999</v>
      </c>
      <c r="F128" s="45">
        <f t="shared" si="0"/>
        <v>355.55555555555554</v>
      </c>
    </row>
    <row r="129" spans="1:6" ht="36" x14ac:dyDescent="0.2">
      <c r="A129" s="63">
        <v>663</v>
      </c>
      <c r="B129" s="182" t="s">
        <v>261</v>
      </c>
      <c r="C129" s="247" t="s">
        <v>262</v>
      </c>
      <c r="D129" s="60">
        <f t="shared" ref="D129:E129" si="24">SUM(D130:D133)</f>
        <v>920</v>
      </c>
      <c r="E129" s="60">
        <f t="shared" si="24"/>
        <v>0</v>
      </c>
      <c r="F129" s="45">
        <f t="shared" si="0"/>
        <v>0</v>
      </c>
    </row>
    <row r="130" spans="1:6" ht="12.75" customHeight="1" x14ac:dyDescent="0.2">
      <c r="A130" s="63">
        <v>6631</v>
      </c>
      <c r="B130" s="65" t="s">
        <v>263</v>
      </c>
      <c r="C130" s="247" t="s">
        <v>264</v>
      </c>
      <c r="D130" s="194">
        <v>920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49942.33</v>
      </c>
      <c r="E134" s="60">
        <f t="shared" si="25"/>
        <v>65317.71</v>
      </c>
      <c r="F134" s="45">
        <f t="shared" ref="F134:F229" si="26">IF(D134&lt;&gt;0,IF(E134/D134&gt;=100,"&gt;&gt;100",E134/D134*100),"-")</f>
        <v>130.7862688825291</v>
      </c>
    </row>
    <row r="135" spans="1:6" ht="24" x14ac:dyDescent="0.2">
      <c r="A135" s="63">
        <v>671</v>
      </c>
      <c r="B135" s="182" t="s">
        <v>273</v>
      </c>
      <c r="C135" s="247" t="s">
        <v>274</v>
      </c>
      <c r="D135" s="60">
        <f t="shared" ref="D135:E135" si="27">SUM(D136:D138)</f>
        <v>49942.33</v>
      </c>
      <c r="E135" s="60">
        <f t="shared" si="27"/>
        <v>65317.71</v>
      </c>
      <c r="F135" s="45">
        <f t="shared" si="26"/>
        <v>130.7862688825291</v>
      </c>
    </row>
    <row r="136" spans="1:6" ht="12.75" customHeight="1" x14ac:dyDescent="0.2">
      <c r="A136" s="63">
        <v>6711</v>
      </c>
      <c r="B136" s="65" t="s">
        <v>275</v>
      </c>
      <c r="C136" s="247" t="s">
        <v>276</v>
      </c>
      <c r="D136" s="194">
        <v>49942.33</v>
      </c>
      <c r="E136" s="194">
        <v>65317.71</v>
      </c>
      <c r="F136" s="45">
        <f t="shared" si="26"/>
        <v>130.7862688825291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921137.35999999987</v>
      </c>
      <c r="E152" s="60">
        <f>E153+E164+E202+E221+E230+E262+E273</f>
        <v>992019.53000000014</v>
      </c>
      <c r="F152" s="45">
        <f t="shared" si="26"/>
        <v>107.69507058100436</v>
      </c>
    </row>
    <row r="153" spans="1:6" ht="12.75" customHeight="1" x14ac:dyDescent="0.2">
      <c r="A153" s="63">
        <v>31</v>
      </c>
      <c r="B153" s="64" t="s">
        <v>308</v>
      </c>
      <c r="C153" s="247" t="s">
        <v>3</v>
      </c>
      <c r="D153" s="60">
        <f t="shared" ref="D153:E153" si="30">D154+D159+D160</f>
        <v>814200.09</v>
      </c>
      <c r="E153" s="60">
        <f t="shared" si="30"/>
        <v>883153.24000000011</v>
      </c>
      <c r="F153" s="45">
        <f t="shared" si="26"/>
        <v>108.46882122059212</v>
      </c>
    </row>
    <row r="154" spans="1:6" ht="12.75" customHeight="1" x14ac:dyDescent="0.2">
      <c r="A154" s="63">
        <v>311</v>
      </c>
      <c r="B154" s="64" t="s">
        <v>309</v>
      </c>
      <c r="C154" s="247" t="s">
        <v>310</v>
      </c>
      <c r="D154" s="60">
        <f t="shared" ref="D154:E154" si="31">SUM(D155:D158)</f>
        <v>671798.59</v>
      </c>
      <c r="E154" s="60">
        <f t="shared" si="31"/>
        <v>727788.4</v>
      </c>
      <c r="F154" s="45">
        <f t="shared" si="26"/>
        <v>108.3343149023281</v>
      </c>
    </row>
    <row r="155" spans="1:6" ht="12.75" customHeight="1" x14ac:dyDescent="0.2">
      <c r="A155" s="63">
        <v>3111</v>
      </c>
      <c r="B155" s="64" t="s">
        <v>311</v>
      </c>
      <c r="C155" s="247" t="s">
        <v>312</v>
      </c>
      <c r="D155" s="194">
        <v>665537.81999999995</v>
      </c>
      <c r="E155" s="194">
        <v>718879.47</v>
      </c>
      <c r="F155" s="45">
        <f t="shared" si="26"/>
        <v>108.01481875214844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4104.18</v>
      </c>
      <c r="E157" s="194">
        <v>6253.53</v>
      </c>
      <c r="F157" s="45">
        <f t="shared" si="26"/>
        <v>152.36977910325569</v>
      </c>
    </row>
    <row r="158" spans="1:6" ht="12.75" customHeight="1" x14ac:dyDescent="0.2">
      <c r="A158" s="63">
        <v>3114</v>
      </c>
      <c r="B158" s="65" t="s">
        <v>317</v>
      </c>
      <c r="C158" s="247" t="s">
        <v>318</v>
      </c>
      <c r="D158" s="194">
        <v>2156.59</v>
      </c>
      <c r="E158" s="194">
        <v>2655.4</v>
      </c>
      <c r="F158" s="45">
        <f t="shared" si="26"/>
        <v>123.12957029384353</v>
      </c>
    </row>
    <row r="159" spans="1:6" ht="12.75" customHeight="1" x14ac:dyDescent="0.2">
      <c r="A159" s="63">
        <v>312</v>
      </c>
      <c r="B159" s="65" t="s">
        <v>319</v>
      </c>
      <c r="C159" s="247" t="s">
        <v>320</v>
      </c>
      <c r="D159" s="194">
        <v>31554.49</v>
      </c>
      <c r="E159" s="194">
        <v>35279.69</v>
      </c>
      <c r="F159" s="45">
        <f t="shared" si="26"/>
        <v>111.80560991478549</v>
      </c>
    </row>
    <row r="160" spans="1:6" ht="12.75" customHeight="1" x14ac:dyDescent="0.2">
      <c r="A160" s="63">
        <v>313</v>
      </c>
      <c r="B160" s="65" t="s">
        <v>321</v>
      </c>
      <c r="C160" s="247" t="s">
        <v>322</v>
      </c>
      <c r="D160" s="60">
        <f t="shared" ref="D160:E160" si="32">SUM(D161:D163)</f>
        <v>110847.01</v>
      </c>
      <c r="E160" s="60">
        <f t="shared" si="32"/>
        <v>120085.15</v>
      </c>
      <c r="F160" s="45">
        <f t="shared" si="26"/>
        <v>108.33413548998752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110847.01</v>
      </c>
      <c r="E162" s="194">
        <v>120085.15</v>
      </c>
      <c r="F162" s="45">
        <f t="shared" si="26"/>
        <v>108.33413548998752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100313.56</v>
      </c>
      <c r="E164" s="60">
        <f>E165+E170+E178+E188+E189+E194</f>
        <v>104113.21</v>
      </c>
      <c r="F164" s="45">
        <f t="shared" si="26"/>
        <v>103.78777305879684</v>
      </c>
    </row>
    <row r="165" spans="1:6" ht="12.75" customHeight="1" x14ac:dyDescent="0.2">
      <c r="A165" s="63">
        <v>321</v>
      </c>
      <c r="B165" s="64" t="s">
        <v>331</v>
      </c>
      <c r="C165" s="247" t="s">
        <v>332</v>
      </c>
      <c r="D165" s="60">
        <f t="shared" ref="D165:E165" si="33">SUM(D166:D169)</f>
        <v>16360.01</v>
      </c>
      <c r="E165" s="60">
        <f t="shared" si="33"/>
        <v>16984.690000000002</v>
      </c>
      <c r="F165" s="45">
        <f t="shared" si="26"/>
        <v>103.81833507436733</v>
      </c>
    </row>
    <row r="166" spans="1:6" ht="12.75" customHeight="1" x14ac:dyDescent="0.2">
      <c r="A166" s="63">
        <v>3211</v>
      </c>
      <c r="B166" s="64" t="s">
        <v>333</v>
      </c>
      <c r="C166" s="247" t="s">
        <v>334</v>
      </c>
      <c r="D166" s="194">
        <v>1868.95</v>
      </c>
      <c r="E166" s="194">
        <v>2199.75</v>
      </c>
      <c r="F166" s="45">
        <f t="shared" si="26"/>
        <v>117.69977795018593</v>
      </c>
    </row>
    <row r="167" spans="1:6" ht="12.75" customHeight="1" x14ac:dyDescent="0.2">
      <c r="A167" s="63">
        <v>3212</v>
      </c>
      <c r="B167" s="64" t="s">
        <v>335</v>
      </c>
      <c r="C167" s="247" t="s">
        <v>336</v>
      </c>
      <c r="D167" s="194">
        <v>14491.06</v>
      </c>
      <c r="E167" s="194">
        <v>14784.94</v>
      </c>
      <c r="F167" s="45">
        <f t="shared" si="26"/>
        <v>102.02800899313094</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56797.189999999995</v>
      </c>
      <c r="E170" s="60">
        <f t="shared" si="34"/>
        <v>55140.17</v>
      </c>
      <c r="F170" s="45">
        <f t="shared" si="26"/>
        <v>97.082566936850228</v>
      </c>
    </row>
    <row r="171" spans="1:6" ht="12.75" customHeight="1" x14ac:dyDescent="0.2">
      <c r="A171" s="63">
        <v>3221</v>
      </c>
      <c r="B171" s="64" t="s">
        <v>343</v>
      </c>
      <c r="C171" s="247" t="s">
        <v>344</v>
      </c>
      <c r="D171" s="194">
        <v>6976.02</v>
      </c>
      <c r="E171" s="194">
        <v>6299.08</v>
      </c>
      <c r="F171" s="45">
        <f t="shared" si="26"/>
        <v>90.296186077448169</v>
      </c>
    </row>
    <row r="172" spans="1:6" ht="12.75" customHeight="1" x14ac:dyDescent="0.2">
      <c r="A172" s="63">
        <v>3222</v>
      </c>
      <c r="B172" s="64" t="s">
        <v>345</v>
      </c>
      <c r="C172" s="247" t="s">
        <v>346</v>
      </c>
      <c r="D172" s="194">
        <v>34091.07</v>
      </c>
      <c r="E172" s="194">
        <v>32241.97</v>
      </c>
      <c r="F172" s="45">
        <f t="shared" si="26"/>
        <v>94.575998934618369</v>
      </c>
    </row>
    <row r="173" spans="1:6" ht="12.75" customHeight="1" x14ac:dyDescent="0.2">
      <c r="A173" s="63">
        <v>3223</v>
      </c>
      <c r="B173" s="65" t="s">
        <v>347</v>
      </c>
      <c r="C173" s="247" t="s">
        <v>348</v>
      </c>
      <c r="D173" s="194">
        <v>13309.52</v>
      </c>
      <c r="E173" s="194">
        <v>15191.23</v>
      </c>
      <c r="F173" s="45">
        <f t="shared" si="26"/>
        <v>114.138075603027</v>
      </c>
    </row>
    <row r="174" spans="1:6" ht="12.75" customHeight="1" x14ac:dyDescent="0.2">
      <c r="A174" s="63">
        <v>3224</v>
      </c>
      <c r="B174" s="65" t="s">
        <v>349</v>
      </c>
      <c r="C174" s="247" t="s">
        <v>350</v>
      </c>
      <c r="D174" s="194">
        <v>1051.0899999999999</v>
      </c>
      <c r="E174" s="194">
        <v>434.46</v>
      </c>
      <c r="F174" s="45">
        <f t="shared" si="26"/>
        <v>41.334233985672022</v>
      </c>
    </row>
    <row r="175" spans="1:6" ht="12.75" customHeight="1" x14ac:dyDescent="0.2">
      <c r="A175" s="63">
        <v>3225</v>
      </c>
      <c r="B175" s="65" t="s">
        <v>351</v>
      </c>
      <c r="C175" s="247" t="s">
        <v>352</v>
      </c>
      <c r="D175" s="194">
        <v>1131.99</v>
      </c>
      <c r="E175" s="194">
        <v>814.63</v>
      </c>
      <c r="F175" s="45">
        <f t="shared" si="26"/>
        <v>71.96441664679017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237.5</v>
      </c>
      <c r="E177" s="194">
        <v>158.80000000000001</v>
      </c>
      <c r="F177" s="45">
        <f t="shared" si="26"/>
        <v>66.863157894736844</v>
      </c>
    </row>
    <row r="178" spans="1:6" ht="12.75" customHeight="1" x14ac:dyDescent="0.2">
      <c r="A178" s="63">
        <v>323</v>
      </c>
      <c r="B178" s="65" t="s">
        <v>357</v>
      </c>
      <c r="C178" s="247" t="s">
        <v>358</v>
      </c>
      <c r="D178" s="60">
        <f t="shared" ref="D178:E178" si="35">SUM(D179:D187)</f>
        <v>26870.91</v>
      </c>
      <c r="E178" s="60">
        <f t="shared" si="35"/>
        <v>30931.560000000005</v>
      </c>
      <c r="F178" s="45">
        <f t="shared" si="26"/>
        <v>115.11169513797637</v>
      </c>
    </row>
    <row r="179" spans="1:6" ht="12.75" customHeight="1" x14ac:dyDescent="0.2">
      <c r="A179" s="63">
        <v>3231</v>
      </c>
      <c r="B179" s="65" t="s">
        <v>359</v>
      </c>
      <c r="C179" s="247" t="s">
        <v>360</v>
      </c>
      <c r="D179" s="194">
        <v>3809.99</v>
      </c>
      <c r="E179" s="194">
        <v>7743.21</v>
      </c>
      <c r="F179" s="45">
        <f t="shared" si="26"/>
        <v>203.2343916913168</v>
      </c>
    </row>
    <row r="180" spans="1:6" ht="12.75" customHeight="1" x14ac:dyDescent="0.2">
      <c r="A180" s="63">
        <v>3232</v>
      </c>
      <c r="B180" s="65" t="s">
        <v>361</v>
      </c>
      <c r="C180" s="247" t="s">
        <v>362</v>
      </c>
      <c r="D180" s="194">
        <v>5612.41</v>
      </c>
      <c r="E180" s="194">
        <v>4087.24</v>
      </c>
      <c r="F180" s="45">
        <f t="shared" si="26"/>
        <v>72.825043074187377</v>
      </c>
    </row>
    <row r="181" spans="1:6" ht="12.75" customHeight="1" x14ac:dyDescent="0.2">
      <c r="A181" s="63">
        <v>3233</v>
      </c>
      <c r="B181" s="65" t="s">
        <v>363</v>
      </c>
      <c r="C181" s="247" t="s">
        <v>364</v>
      </c>
      <c r="D181" s="194">
        <v>0</v>
      </c>
      <c r="E181" s="194">
        <v>987</v>
      </c>
      <c r="F181" s="45" t="str">
        <f t="shared" si="26"/>
        <v>-</v>
      </c>
    </row>
    <row r="182" spans="1:6" ht="12.75" customHeight="1" x14ac:dyDescent="0.2">
      <c r="A182" s="63">
        <v>3234</v>
      </c>
      <c r="B182" s="65" t="s">
        <v>365</v>
      </c>
      <c r="C182" s="247" t="s">
        <v>366</v>
      </c>
      <c r="D182" s="194">
        <v>1994.82</v>
      </c>
      <c r="E182" s="194">
        <v>2503.04</v>
      </c>
      <c r="F182" s="45">
        <f t="shared" si="26"/>
        <v>125.47698539216572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2419.7199999999998</v>
      </c>
      <c r="E184" s="194">
        <v>2251.6799999999998</v>
      </c>
      <c r="F184" s="45">
        <f t="shared" si="26"/>
        <v>93.055394839072292</v>
      </c>
    </row>
    <row r="185" spans="1:6" ht="12.75" customHeight="1" x14ac:dyDescent="0.2">
      <c r="A185" s="63">
        <v>3237</v>
      </c>
      <c r="B185" s="64" t="s">
        <v>371</v>
      </c>
      <c r="C185" s="247" t="s">
        <v>372</v>
      </c>
      <c r="D185" s="194">
        <v>6749.95</v>
      </c>
      <c r="E185" s="194">
        <v>7535.06</v>
      </c>
      <c r="F185" s="45">
        <f t="shared" si="26"/>
        <v>111.63134541737347</v>
      </c>
    </row>
    <row r="186" spans="1:6" ht="12.75" customHeight="1" x14ac:dyDescent="0.2">
      <c r="A186" s="63">
        <v>3238</v>
      </c>
      <c r="B186" s="64" t="s">
        <v>373</v>
      </c>
      <c r="C186" s="247" t="s">
        <v>374</v>
      </c>
      <c r="D186" s="194">
        <v>3944.86</v>
      </c>
      <c r="E186" s="194">
        <v>3230.58</v>
      </c>
      <c r="F186" s="45">
        <f t="shared" si="26"/>
        <v>81.89340052625441</v>
      </c>
    </row>
    <row r="187" spans="1:6" ht="12.75" customHeight="1" x14ac:dyDescent="0.2">
      <c r="A187" s="63">
        <v>3239</v>
      </c>
      <c r="B187" s="64" t="s">
        <v>375</v>
      </c>
      <c r="C187" s="247" t="s">
        <v>376</v>
      </c>
      <c r="D187" s="194">
        <v>2339.16</v>
      </c>
      <c r="E187" s="194">
        <v>2593.75</v>
      </c>
      <c r="F187" s="45">
        <f t="shared" si="26"/>
        <v>110.88382154277605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285.45000000000005</v>
      </c>
      <c r="E194" s="60">
        <f t="shared" si="36"/>
        <v>1056.79</v>
      </c>
      <c r="F194" s="45">
        <f t="shared" si="26"/>
        <v>370.21895253109119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0</v>
      </c>
      <c r="E199" s="194">
        <v>264.14</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232.36</v>
      </c>
      <c r="E201" s="194">
        <v>722.65</v>
      </c>
      <c r="F201" s="45">
        <f t="shared" si="26"/>
        <v>311.00447581339296</v>
      </c>
    </row>
    <row r="202" spans="1:6" ht="12.75" customHeight="1" x14ac:dyDescent="0.2">
      <c r="A202" s="63">
        <v>34</v>
      </c>
      <c r="B202" s="183" t="s">
        <v>405</v>
      </c>
      <c r="C202" s="247" t="s">
        <v>406</v>
      </c>
      <c r="D202" s="60">
        <f t="shared" ref="D202:E202" si="37">D203+D208+D216</f>
        <v>302.58</v>
      </c>
      <c r="E202" s="60">
        <f t="shared" si="37"/>
        <v>383.74</v>
      </c>
      <c r="F202" s="45">
        <f t="shared" si="26"/>
        <v>126.82265847048714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302.58</v>
      </c>
      <c r="E216" s="60">
        <f t="shared" si="40"/>
        <v>383.74</v>
      </c>
      <c r="F216" s="45">
        <f t="shared" si="26"/>
        <v>126.82265847048714</v>
      </c>
    </row>
    <row r="217" spans="1:6" ht="12.75" customHeight="1" x14ac:dyDescent="0.2">
      <c r="A217" s="63">
        <v>3431</v>
      </c>
      <c r="B217" s="182" t="s">
        <v>435</v>
      </c>
      <c r="C217" s="247" t="s">
        <v>436</v>
      </c>
      <c r="D217" s="194">
        <v>302.58</v>
      </c>
      <c r="E217" s="194">
        <v>383.74</v>
      </c>
      <c r="F217" s="45">
        <f t="shared" si="26"/>
        <v>126.82265847048714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5947.74</v>
      </c>
      <c r="E262" s="60">
        <f t="shared" si="55"/>
        <v>3987.29</v>
      </c>
      <c r="F262" s="45">
        <f t="shared" ref="F262:F268" si="56">IF(D262&lt;&gt;0,IF(E262/D262&gt;=100,"&gt;&gt;100",E262/D262*100),"-")</f>
        <v>67.038740765399979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5947.74</v>
      </c>
      <c r="E269" s="60">
        <f t="shared" si="58"/>
        <v>3987.29</v>
      </c>
      <c r="F269" s="45">
        <f t="shared" ref="F269:F272" si="59">IF(D269&lt;&gt;0,IF(E269/D269&gt;=100,"&gt;&gt;100",E269/D269*100),"-")</f>
        <v>67.038740765399979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5947.74</v>
      </c>
      <c r="E271" s="194">
        <v>3987.29</v>
      </c>
      <c r="F271" s="45">
        <f t="shared" si="59"/>
        <v>67.038740765399979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373.39</v>
      </c>
      <c r="E273" s="60">
        <f t="shared" si="60"/>
        <v>382.05</v>
      </c>
      <c r="F273" s="45">
        <f t="shared" ref="F273:F277" si="61">IF(D273&lt;&gt;0,IF(E273/D273&gt;=100,"&gt;&gt;100",E273/D273*100),"-")</f>
        <v>102.31929082192883</v>
      </c>
    </row>
    <row r="274" spans="1:6" ht="12.75" customHeight="1" x14ac:dyDescent="0.2">
      <c r="A274" s="63">
        <v>381</v>
      </c>
      <c r="B274" s="64" t="s">
        <v>540</v>
      </c>
      <c r="C274" s="247" t="s">
        <v>541</v>
      </c>
      <c r="D274" s="60">
        <f t="shared" ref="D274:E274" si="62">SUM(D275:D277)</f>
        <v>373.39</v>
      </c>
      <c r="E274" s="60">
        <f t="shared" si="62"/>
        <v>382.05</v>
      </c>
      <c r="F274" s="45">
        <f t="shared" si="61"/>
        <v>102.31929082192883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373.39</v>
      </c>
      <c r="E276" s="194">
        <v>382.05</v>
      </c>
      <c r="F276" s="45">
        <f t="shared" si="61"/>
        <v>102.31929082192883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921137.35999999987</v>
      </c>
      <c r="E299" s="60">
        <f>E152-E297+E298</f>
        <v>992019.53000000014</v>
      </c>
      <c r="F299" s="45">
        <f t="shared" si="68"/>
        <v>107.69507058100436</v>
      </c>
    </row>
    <row r="300" spans="1:6" ht="12.75" customHeight="1" x14ac:dyDescent="0.2">
      <c r="A300" s="63" t="s">
        <v>581</v>
      </c>
      <c r="B300" s="64" t="s">
        <v>592</v>
      </c>
      <c r="C300" s="247" t="s">
        <v>593</v>
      </c>
      <c r="D300" s="60">
        <f>IF(D6&gt;=D299,D6-D299,0)</f>
        <v>2558.3399999999674</v>
      </c>
      <c r="E300" s="60">
        <f>IF(E6&gt;=E299,E6-E299,0)</f>
        <v>0</v>
      </c>
      <c r="F300" s="45">
        <f t="shared" si="68"/>
        <v>0</v>
      </c>
    </row>
    <row r="301" spans="1:6" ht="12.75" customHeight="1" x14ac:dyDescent="0.2">
      <c r="A301" s="63" t="s">
        <v>581</v>
      </c>
      <c r="B301" s="64" t="s">
        <v>594</v>
      </c>
      <c r="C301" s="247" t="s">
        <v>595</v>
      </c>
      <c r="D301" s="60">
        <f>IF(D299&gt;=D6,D299-D6,0)</f>
        <v>0</v>
      </c>
      <c r="E301" s="60">
        <f>IF(E299&gt;=E6,E299-E6,0)</f>
        <v>47359.170000000158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11782.66</v>
      </c>
      <c r="E303" s="194">
        <v>9224.32</v>
      </c>
      <c r="F303" s="45">
        <f t="shared" si="68"/>
        <v>78.28724583413252</v>
      </c>
    </row>
    <row r="304" spans="1:6" ht="12.75" customHeight="1" x14ac:dyDescent="0.2">
      <c r="A304" s="63">
        <v>96</v>
      </c>
      <c r="B304" s="220" t="s">
        <v>600</v>
      </c>
      <c r="C304" s="247" t="s">
        <v>601</v>
      </c>
      <c r="D304" s="194">
        <v>0</v>
      </c>
      <c r="E304" s="194">
        <v>64179.97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5589.55</v>
      </c>
      <c r="E360" s="60">
        <f t="shared" si="86"/>
        <v>8786.68</v>
      </c>
      <c r="F360" s="45">
        <f t="shared" si="72"/>
        <v>157.19834333712018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5589.55</v>
      </c>
      <c r="E373" s="60">
        <f t="shared" si="90"/>
        <v>8786.68</v>
      </c>
      <c r="F373" s="45">
        <f t="shared" si="72"/>
        <v>157.19834333712018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5589.55</v>
      </c>
      <c r="E393" s="60">
        <f t="shared" si="94"/>
        <v>8786.68</v>
      </c>
      <c r="F393" s="45">
        <f t="shared" si="72"/>
        <v>157.19834333712018</v>
      </c>
    </row>
    <row r="394" spans="1:6" ht="12.75" customHeight="1" x14ac:dyDescent="0.2">
      <c r="A394" s="63">
        <v>4241</v>
      </c>
      <c r="B394" s="64" t="s">
        <v>756</v>
      </c>
      <c r="C394" s="247" t="s">
        <v>757</v>
      </c>
      <c r="D394" s="194">
        <v>5589.55</v>
      </c>
      <c r="E394" s="194">
        <v>8786.68</v>
      </c>
      <c r="F394" s="45">
        <f t="shared" si="72"/>
        <v>157.19834333712018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5589.55</v>
      </c>
      <c r="E418" s="60">
        <f t="shared" si="102"/>
        <v>8786.68</v>
      </c>
      <c r="F418" s="45">
        <f t="shared" si="72"/>
        <v>157.19834333712018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1509.62</v>
      </c>
      <c r="E420" s="194">
        <v>7099.17</v>
      </c>
      <c r="F420" s="45">
        <f t="shared" si="72"/>
        <v>470.2620527020045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923695.69999999984</v>
      </c>
      <c r="E422" s="60">
        <f>E6+E308</f>
        <v>944660.36</v>
      </c>
      <c r="F422" s="45">
        <f t="shared" si="72"/>
        <v>102.2696500589967</v>
      </c>
    </row>
    <row r="423" spans="1:6" ht="12.75" customHeight="1" x14ac:dyDescent="0.2">
      <c r="A423" s="63" t="s">
        <v>581</v>
      </c>
      <c r="B423" s="64" t="s">
        <v>804</v>
      </c>
      <c r="C423" s="247" t="s">
        <v>805</v>
      </c>
      <c r="D423" s="60">
        <f t="shared" ref="D423:E423" si="103">D299+D360</f>
        <v>926726.90999999992</v>
      </c>
      <c r="E423" s="60">
        <f t="shared" si="103"/>
        <v>1000806.2100000002</v>
      </c>
      <c r="F423" s="45">
        <f t="shared" si="72"/>
        <v>107.9936493912754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3031.2100000000792</v>
      </c>
      <c r="E425" s="60">
        <f t="shared" si="105"/>
        <v>56145.85000000021</v>
      </c>
      <c r="F425" s="45">
        <f t="shared" si="72"/>
        <v>1852.2586689803327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13292.279999999999</v>
      </c>
      <c r="E427" s="60">
        <f t="shared" si="107"/>
        <v>16323.49</v>
      </c>
      <c r="F427" s="45">
        <f t="shared" si="72"/>
        <v>122.80428940708444</v>
      </c>
    </row>
    <row r="428" spans="1:6" ht="24" x14ac:dyDescent="0.2">
      <c r="A428" s="249" t="s">
        <v>815</v>
      </c>
      <c r="B428" s="243" t="s">
        <v>816</v>
      </c>
      <c r="C428" s="250" t="s">
        <v>817</v>
      </c>
      <c r="D428" s="81">
        <f t="shared" ref="D428:E428" si="108">D304+D421</f>
        <v>0</v>
      </c>
      <c r="E428" s="81">
        <f t="shared" si="108"/>
        <v>64179.97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923695.69999999984</v>
      </c>
      <c r="E643" s="60">
        <f>E422+E430</f>
        <v>944660.36</v>
      </c>
      <c r="F643" s="45">
        <f t="shared" si="109"/>
        <v>102.2696500589967</v>
      </c>
    </row>
    <row r="644" spans="1:6" ht="12.75" customHeight="1" x14ac:dyDescent="0.2">
      <c r="A644" s="63" t="s">
        <v>581</v>
      </c>
      <c r="B644" s="64" t="s">
        <v>1237</v>
      </c>
      <c r="C644" s="247" t="s">
        <v>1238</v>
      </c>
      <c r="D644" s="60">
        <f>D423+D535</f>
        <v>926726.90999999992</v>
      </c>
      <c r="E644" s="60">
        <f>E423+E535</f>
        <v>1000806.2100000002</v>
      </c>
      <c r="F644" s="45">
        <f t="shared" si="109"/>
        <v>107.9936493912754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3031.2100000000792</v>
      </c>
      <c r="E646" s="60">
        <f t="shared" si="164"/>
        <v>56145.85000000021</v>
      </c>
      <c r="F646" s="45">
        <f t="shared" si="109"/>
        <v>1852.2586689803327</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13292.279999999999</v>
      </c>
      <c r="E648" s="60">
        <f>IF(E427-E426+E642-E641&gt;=0,E427-E426+E642-E641,0)</f>
        <v>16323.49</v>
      </c>
      <c r="F648" s="45">
        <f t="shared" si="109"/>
        <v>122.80428940708444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16323.490000000078</v>
      </c>
      <c r="E650" s="60">
        <f t="shared" si="166"/>
        <v>72469.340000000215</v>
      </c>
      <c r="F650" s="45">
        <f t="shared" si="109"/>
        <v>443.95738901423573</v>
      </c>
    </row>
    <row r="651" spans="1:6" ht="24" x14ac:dyDescent="0.2">
      <c r="A651" s="249" t="s">
        <v>1251</v>
      </c>
      <c r="B651" s="184" t="s">
        <v>1252</v>
      </c>
      <c r="C651" s="250" t="s">
        <v>1251</v>
      </c>
      <c r="D651" s="196">
        <v>68429.960000000006</v>
      </c>
      <c r="E651" s="196">
        <v>3547.43</v>
      </c>
      <c r="F651" s="61">
        <f t="shared" si="109"/>
        <v>5.1840305035981311</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339.45</v>
      </c>
      <c r="E653" s="194">
        <v>666.91</v>
      </c>
      <c r="F653" s="45">
        <f t="shared" ref="F653:F740" si="167">IF(D653&lt;&gt;0,IF(E653/D653&gt;=100,"&gt;&gt;100",E653/D653*100),"-")</f>
        <v>196.46781558403299</v>
      </c>
    </row>
    <row r="654" spans="1:6" ht="12.75" customHeight="1" x14ac:dyDescent="0.2">
      <c r="A654" s="63" t="s">
        <v>1256</v>
      </c>
      <c r="B654" s="64" t="s">
        <v>1257</v>
      </c>
      <c r="C654" s="247" t="s">
        <v>1256</v>
      </c>
      <c r="D654" s="194">
        <v>115407.6</v>
      </c>
      <c r="E654" s="194">
        <v>129591.25</v>
      </c>
      <c r="F654" s="45">
        <f t="shared" si="167"/>
        <v>112.29004848900766</v>
      </c>
    </row>
    <row r="655" spans="1:6" ht="12.75" customHeight="1" x14ac:dyDescent="0.2">
      <c r="A655" s="63" t="s">
        <v>1258</v>
      </c>
      <c r="B655" s="64" t="s">
        <v>1259</v>
      </c>
      <c r="C655" s="247" t="s">
        <v>1258</v>
      </c>
      <c r="D655" s="194">
        <v>115080.14</v>
      </c>
      <c r="E655" s="194">
        <v>129694.63</v>
      </c>
      <c r="F655" s="45">
        <f t="shared" si="167"/>
        <v>112.69940234692102</v>
      </c>
    </row>
    <row r="656" spans="1:6" ht="24" x14ac:dyDescent="0.2">
      <c r="A656" s="63">
        <v>11</v>
      </c>
      <c r="B656" s="64" t="s">
        <v>1260</v>
      </c>
      <c r="C656" s="247" t="s">
        <v>1261</v>
      </c>
      <c r="D656" s="60">
        <f t="shared" ref="D656:E656" si="168">+D653+D654-D655</f>
        <v>666.91000000000349</v>
      </c>
      <c r="E656" s="60">
        <f t="shared" si="168"/>
        <v>563.52999999999884</v>
      </c>
      <c r="F656" s="45">
        <f t="shared" si="167"/>
        <v>84.498657989833092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850966.33</v>
      </c>
      <c r="E683" s="192">
        <v>849567.72</v>
      </c>
      <c r="F683" s="71">
        <f t="shared" si="167"/>
        <v>99.835644496063665</v>
      </c>
    </row>
    <row r="684" spans="1:6" ht="24" x14ac:dyDescent="0.2">
      <c r="A684" s="70">
        <v>63613</v>
      </c>
      <c r="B684" s="182" t="s">
        <v>1317</v>
      </c>
      <c r="C684" s="278" t="s">
        <v>1318</v>
      </c>
      <c r="D684" s="192">
        <v>7809.95</v>
      </c>
      <c r="E684" s="192">
        <v>13457.56</v>
      </c>
      <c r="F684" s="71">
        <f t="shared" si="167"/>
        <v>172.31301096677956</v>
      </c>
    </row>
    <row r="685" spans="1:6" ht="24" x14ac:dyDescent="0.2">
      <c r="A685" s="63">
        <v>63622</v>
      </c>
      <c r="B685" s="244" t="s">
        <v>1319</v>
      </c>
      <c r="C685" s="247" t="s">
        <v>1320</v>
      </c>
      <c r="D685" s="194">
        <v>5477.33</v>
      </c>
      <c r="E685" s="194">
        <v>6980.25</v>
      </c>
      <c r="F685" s="45">
        <f t="shared" si="167"/>
        <v>127.43891640635128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1245</v>
      </c>
      <c r="E733" s="192">
        <v>1324.32</v>
      </c>
      <c r="F733" s="71">
        <f t="shared" si="167"/>
        <v>106.37108433734939</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2419.7199999999998</v>
      </c>
      <c r="E736" s="194">
        <v>2251.6799999999998</v>
      </c>
      <c r="F736" s="45">
        <f t="shared" si="167"/>
        <v>93.055394839072292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6469.95</v>
      </c>
      <c r="E739" s="192">
        <v>7535.06</v>
      </c>
      <c r="F739" s="71">
        <f t="shared" si="167"/>
        <v>116.46241470181377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5947.74</v>
      </c>
      <c r="E855" s="194">
        <v>3987.29</v>
      </c>
      <c r="F855" s="45">
        <f t="shared" si="169"/>
        <v>67.038740765399979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114389.15000000001</v>
      </c>
      <c r="E6" s="180">
        <f t="shared" si="0"/>
        <v>115660.59</v>
      </c>
      <c r="F6" s="181">
        <f t="shared" ref="F6:F298" si="1">IF(D6&gt;0,IF(E6/D6&gt;=100,"&gt;&gt;100",E6/D6*100),"-")</f>
        <v>101.11150401939344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44004.22</v>
      </c>
      <c r="E7" s="79">
        <f t="shared" si="2"/>
        <v>43395.17</v>
      </c>
      <c r="F7" s="71">
        <f t="shared" si="1"/>
        <v>98.615928199613577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44004.22</v>
      </c>
      <c r="E12" s="79">
        <f t="shared" si="3"/>
        <v>43395.17</v>
      </c>
      <c r="F12" s="71">
        <f t="shared" si="1"/>
        <v>98.615928199613577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39027.11</v>
      </c>
      <c r="E19" s="79">
        <f t="shared" si="5"/>
        <v>38418.06</v>
      </c>
      <c r="F19" s="71">
        <f t="shared" si="1"/>
        <v>98.43941813780215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61913.88</v>
      </c>
      <c r="E20" s="192">
        <v>61913.88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151.80000000000001</v>
      </c>
      <c r="E24" s="192">
        <v>151.80000000000001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4205.54</v>
      </c>
      <c r="E25" s="192">
        <v>4205.54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27244.11</v>
      </c>
      <c r="E28" s="192">
        <v>27853.16</v>
      </c>
      <c r="F28" s="71">
        <f t="shared" si="1"/>
        <v>102.23552907399068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54407.27</v>
      </c>
      <c r="E36" s="192">
        <v>63193.95</v>
      </c>
      <c r="F36" s="71">
        <f t="shared" si="1"/>
        <v>116.14982703598251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54407.27</v>
      </c>
      <c r="E40" s="192">
        <v>63193.95</v>
      </c>
      <c r="F40" s="71">
        <f t="shared" si="1"/>
        <v>116.14982703598251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4977.1099999999997</v>
      </c>
      <c r="E45" s="79">
        <f t="shared" si="9"/>
        <v>4977.1099999999997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4977.1099999999997</v>
      </c>
      <c r="E48" s="192">
        <v>4977.1099999999997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7465.03</v>
      </c>
      <c r="E54" s="192">
        <v>8279.66</v>
      </c>
      <c r="F54" s="71">
        <f t="shared" si="1"/>
        <v>110.91261522056843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7465.03</v>
      </c>
      <c r="E55" s="192">
        <v>8279.66</v>
      </c>
      <c r="F55" s="71">
        <f t="shared" si="1"/>
        <v>110.91261522056843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70384.930000000008</v>
      </c>
      <c r="E69" s="79">
        <f>E70+E82+E88+E119+E135+E147+E165+E171</f>
        <v>72265.42</v>
      </c>
      <c r="F69" s="71">
        <f t="shared" si="1"/>
        <v>102.67172248377598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666.91</v>
      </c>
      <c r="E70" s="79">
        <f t="shared" si="12"/>
        <v>563.53</v>
      </c>
      <c r="F70" s="71">
        <f t="shared" si="1"/>
        <v>84.498657989833717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666.91</v>
      </c>
      <c r="E71" s="79">
        <f t="shared" si="13"/>
        <v>563.53</v>
      </c>
      <c r="F71" s="71">
        <f t="shared" si="1"/>
        <v>84.498657989833717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666.91</v>
      </c>
      <c r="E73" s="192">
        <v>563.53</v>
      </c>
      <c r="F73" s="71">
        <f t="shared" si="1"/>
        <v>84.498657989833717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1288.0600000000002</v>
      </c>
      <c r="E82" s="79">
        <f>SUM(E83:E85)-E86+E87</f>
        <v>3974.4900000000002</v>
      </c>
      <c r="F82" s="71">
        <f t="shared" si="1"/>
        <v>308.56404204773071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28.34</v>
      </c>
      <c r="E84" s="192">
        <v>2279.38</v>
      </c>
      <c r="F84" s="71">
        <f t="shared" si="1"/>
        <v>8042.9781227946369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24.31</v>
      </c>
      <c r="E85" s="192">
        <v>1369.19</v>
      </c>
      <c r="F85" s="71">
        <f t="shared" si="1"/>
        <v>5632.2089675030857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1235.4100000000001</v>
      </c>
      <c r="E87" s="192">
        <v>325.92</v>
      </c>
      <c r="F87" s="71">
        <f t="shared" si="1"/>
        <v>26.381525161687215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64179.97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64179.97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64179.97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68429.960000000006</v>
      </c>
      <c r="E171" s="79">
        <f t="shared" si="27"/>
        <v>3547.43</v>
      </c>
      <c r="F171" s="71">
        <f t="shared" si="1"/>
        <v>5.1840305035981311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3547.43</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68429.960000000006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114389.15000000002</v>
      </c>
      <c r="E176" s="79">
        <f>E177+E251</f>
        <v>115660.59000000003</v>
      </c>
      <c r="F176" s="71">
        <f t="shared" si="1"/>
        <v>101.11150401939344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86708.440000000017</v>
      </c>
      <c r="E177" s="79">
        <f>E178+E197+E203+E219+E247+E248</f>
        <v>80554.810000000012</v>
      </c>
      <c r="F177" s="71">
        <f t="shared" si="1"/>
        <v>92.903078408514787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86706.590000000011</v>
      </c>
      <c r="E178" s="79">
        <f>SUM(E179:E181)+E185+E186+SUM(E194:E196)</f>
        <v>78652.05</v>
      </c>
      <c r="F178" s="71">
        <f t="shared" si="1"/>
        <v>90.710579207416643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66202.05</v>
      </c>
      <c r="E179" s="192">
        <v>67478.62</v>
      </c>
      <c r="F179" s="71">
        <f t="shared" si="1"/>
        <v>101.9282937612959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19886.77</v>
      </c>
      <c r="E180" s="192">
        <v>11173.29</v>
      </c>
      <c r="F180" s="71">
        <f t="shared" si="1"/>
        <v>56.184538766224989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617.77</v>
      </c>
      <c r="E196" s="192">
        <v>0.14000000000000001</v>
      </c>
      <c r="F196" s="71">
        <f t="shared" si="1"/>
        <v>2.2662155818508511E-2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1.85</v>
      </c>
      <c r="E197" s="79">
        <f>SUM(E198:E202)</f>
        <v>1.85</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1.85</v>
      </c>
      <c r="E199" s="192">
        <v>1.85</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1900.91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27680.71</v>
      </c>
      <c r="E251" s="79">
        <f>+E252+E255-E264+E274+E291</f>
        <v>35105.780000000006</v>
      </c>
      <c r="F251" s="71">
        <f t="shared" si="1"/>
        <v>126.82398681247702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44004.2</v>
      </c>
      <c r="E252" s="79">
        <f>E253-E254</f>
        <v>43395.15</v>
      </c>
      <c r="F252" s="71">
        <f t="shared" si="1"/>
        <v>98.615927570550085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44004.2</v>
      </c>
      <c r="E253" s="192">
        <v>43395.15</v>
      </c>
      <c r="F253" s="71">
        <f t="shared" si="1"/>
        <v>98.615927570550085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-16323.49</v>
      </c>
      <c r="E255" s="79">
        <f>E256-E260</f>
        <v>-72469.34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16323.49</v>
      </c>
      <c r="E260" s="79">
        <f>SUM(E261:E263)</f>
        <v>72469.34</v>
      </c>
      <c r="F260" s="71">
        <f t="shared" si="1"/>
        <v>443.95738901423653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9224.32</v>
      </c>
      <c r="E261" s="192">
        <v>60011.89</v>
      </c>
      <c r="F261" s="71">
        <f t="shared" si="1"/>
        <v>650.58334923333098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7099.17</v>
      </c>
      <c r="E262" s="192">
        <v>12457.45</v>
      </c>
      <c r="F262" s="71">
        <f t="shared" si="1"/>
        <v>175.47755582694879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64179.97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64179.97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64179.97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64179.97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1235.4100000000001</v>
      </c>
      <c r="E308" s="192">
        <v>325.92</v>
      </c>
      <c r="F308" s="71">
        <f t="shared" si="43"/>
        <v>26.381525161687215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11532.6</v>
      </c>
      <c r="E336" s="192">
        <v>5110.68</v>
      </c>
      <c r="F336" s="71">
        <f t="shared" si="43"/>
        <v>44.315072056604755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75173.990000000005</v>
      </c>
      <c r="E337" s="192">
        <v>73541.37</v>
      </c>
      <c r="F337" s="71">
        <f t="shared" si="43"/>
        <v>97.828211592866083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1.85</v>
      </c>
      <c r="E338" s="192">
        <v>1.85</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1900.91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926726.91</v>
      </c>
      <c r="E114" s="60">
        <f t="shared" si="22"/>
        <v>1000806.21</v>
      </c>
      <c r="F114" s="45">
        <f t="shared" si="1"/>
        <v>107.99364939127535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926726.91</v>
      </c>
      <c r="E115" s="60">
        <f t="shared" si="23"/>
        <v>1000806.21</v>
      </c>
      <c r="F115" s="45">
        <f t="shared" si="1"/>
        <v>107.99364939127535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926726.91</v>
      </c>
      <c r="E117" s="194">
        <v>1000806.21</v>
      </c>
      <c r="F117" s="45">
        <f t="shared" si="1"/>
        <v>107.99364939127535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926726.91</v>
      </c>
      <c r="E141" s="81">
        <f t="shared" si="28"/>
        <v>1000806.21</v>
      </c>
      <c r="F141" s="61">
        <f t="shared" si="1"/>
        <v>107.99364939127535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H107" sqref="H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86708.44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950313.10000000009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933016.74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825535.53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102992.43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3987.29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501.49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8786.68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8509.68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956466.7300000001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941071.28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824258.96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111705.91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3987.29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1119.1199999999999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8786.68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6608.77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80554.809999999939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5112.5300000000007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5110.68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5110.68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5110.68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1.85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1.85</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75442.28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73541.37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1900.91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51020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2026-01-30T12:04:10Z</cp:lastPrinted>
  <dcterms:created xsi:type="dcterms:W3CDTF">2022-04-01T05:14:30Z</dcterms:created>
  <dcterms:modified xsi:type="dcterms:W3CDTF">2026-01-30T12:31:46Z</dcterms:modified>
</cp:coreProperties>
</file>